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юноши" sheetId="1" r:id="rId1"/>
    <sheet name="девушки" sheetId="2" r:id="rId2"/>
    <sheet name="11 лет" sheetId="3" state="hidden" r:id="rId3"/>
    <sheet name="12 лет" sheetId="4" state="hidden" r:id="rId4"/>
    <sheet name="13 лет" sheetId="5" state="hidden" r:id="rId5"/>
    <sheet name="14 лет" sheetId="6" state="hidden" r:id="rId6"/>
    <sheet name="15 лет" sheetId="7" state="hidden" r:id="rId7"/>
    <sheet name="16 лет" sheetId="8" state="hidden" r:id="rId8"/>
    <sheet name="17 лет" sheetId="9" state="hidden" r:id="rId9"/>
  </sheets>
  <definedNames>
    <definedName name="_xlnm._FilterDatabase" localSheetId="0" hidden="1">'юноши'!$T$11:$T$18</definedName>
  </definedNames>
  <calcPr fullCalcOnLoad="1"/>
</workbook>
</file>

<file path=xl/sharedStrings.xml><?xml version="1.0" encoding="utf-8"?>
<sst xmlns="http://schemas.openxmlformats.org/spreadsheetml/2006/main" count="1203" uniqueCount="396">
  <si>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</si>
  <si>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</si>
  <si>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</si>
  <si>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</si>
  <si>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</si>
  <si>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</si>
  <si>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</si>
  <si>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</si>
  <si>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</si>
  <si>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</si>
  <si>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</si>
  <si>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</si>
  <si>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</si>
  <si>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</si>
  <si>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</si>
  <si>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</si>
  <si>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</si>
  <si>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</si>
  <si>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</si>
  <si>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</si>
  <si>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</si>
  <si>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</si>
  <si>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</si>
  <si>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</si>
  <si>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</si>
  <si>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</si>
  <si>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</si>
  <si>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</si>
  <si>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гимназия №</t>
    </r>
  </si>
  <si>
    <t>Директор МОБУ гимназия №6____________________О.В.Безверхая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</si>
  <si>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</si>
  <si>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</si>
  <si>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</si>
  <si>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</si>
  <si>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</si>
  <si>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</si>
  <si>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</si>
  <si>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</si>
  <si>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</si>
  <si>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</si>
  <si>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</si>
  <si>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</si>
  <si>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</si>
  <si>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</si>
  <si>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</si>
  <si>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</si>
  <si>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</si>
  <si>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</si>
  <si>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</si>
  <si>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</si>
  <si>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</si>
  <si>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</si>
  <si>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</si>
  <si>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</si>
  <si>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</si>
  <si>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</si>
  <si>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</si>
  <si>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</si>
  <si>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</si>
  <si>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</si>
  <si>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</si>
  <si>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</si>
  <si>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</si>
  <si>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</si>
  <si>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</si>
  <si>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</si>
  <si>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</si>
  <si>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</si>
  <si>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</si>
  <si>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</si>
  <si>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</si>
  <si>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</si>
  <si>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</si>
  <si>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</si>
  <si>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</si>
  <si>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</si>
  <si>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</si>
  <si>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</si>
  <si>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</si>
  <si>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</si>
  <si>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</si>
  <si>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</si>
  <si>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</si>
  <si>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</si>
  <si>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</si>
  <si>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</si>
  <si>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</si>
  <si>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</si>
  <si>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</si>
  <si>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</si>
  <si>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</si>
  <si>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</si>
  <si>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</si>
  <si>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</si>
  <si>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</si>
  <si>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</si>
  <si>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</si>
  <si>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</si>
  <si>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</si>
  <si>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</si>
  <si>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</si>
  <si>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</si>
  <si>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</si>
  <si>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</si>
  <si>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</si>
  <si>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</si>
  <si>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</si>
  <si>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</si>
  <si>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</si>
  <si>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</si>
  <si>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</si>
  <si>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</si>
  <si>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</si>
  <si>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</si>
  <si>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</si>
  <si>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</si>
  <si>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</si>
  <si>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</si>
  <si>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</si>
  <si>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</si>
  <si>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</si>
  <si>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</si>
  <si>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</si>
  <si>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</si>
  <si>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</si>
  <si>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</si>
  <si>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</si>
  <si>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</si>
  <si>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</si>
  <si>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</si>
  <si>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</si>
  <si>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</si>
  <si>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</si>
  <si>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</si>
  <si>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</si>
  <si>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</si>
  <si>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</si>
  <si>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</si>
  <si>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</si>
  <si>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</si>
  <si>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</si>
  <si>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</si>
  <si>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</si>
  <si>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</si>
  <si>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</si>
  <si>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</si>
  <si>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</si>
  <si>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</si>
  <si>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</si>
  <si>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</si>
  <si>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</si>
  <si>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</si>
  <si>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</si>
  <si>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</si>
  <si>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</si>
  <si>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</si>
  <si>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</si>
  <si>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</si>
  <si>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</si>
  <si>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</si>
  <si>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</si>
  <si>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</si>
  <si>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</si>
  <si>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</si>
  <si>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</si>
  <si>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</si>
  <si>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</si>
  <si>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</si>
  <si>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</si>
  <si>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</si>
  <si>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</si>
  <si>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</si>
  <si>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</si>
  <si>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</si>
  <si>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</si>
  <si>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</si>
  <si>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</si>
  <si>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</si>
  <si>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</si>
  <si>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</si>
  <si>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</si>
  <si>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</si>
  <si>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</si>
  <si>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</si>
  <si>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</si>
  <si>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</si>
  <si>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</si>
  <si>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</si>
  <si>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</si>
  <si>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</si>
  <si>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</si>
  <si>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</si>
  <si>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</si>
  <si>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</si>
  <si>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</si>
  <si>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</si>
  <si>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</si>
  <si>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</si>
  <si>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</si>
  <si>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</si>
  <si>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</si>
  <si>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</si>
  <si>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</si>
  <si>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</si>
  <si>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</si>
  <si>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</si>
  <si>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</si>
  <si>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</si>
  <si>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</si>
  <si>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</si>
  <si>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</si>
  <si>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</si>
  <si>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</si>
  <si>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</si>
  <si>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</si>
  <si>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</si>
  <si>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</si>
  <si>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</si>
  <si>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</si>
  <si>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</si>
  <si>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</si>
  <si>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</si>
  <si>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</si>
  <si>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</si>
  <si>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</si>
  <si>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</si>
  <si>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</si>
  <si>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</si>
  <si>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</si>
  <si>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</si>
  <si>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</si>
  <si>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</si>
  <si>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</si>
  <si>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</si>
  <si>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</si>
  <si>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</si>
  <si>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</si>
  <si>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</si>
  <si>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</si>
  <si>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СОШ № 82</t>
    </r>
  </si>
  <si>
    <t>Директор МОБУ СОШ №82____________________Е.В. Григорьева</t>
  </si>
  <si>
    <t>29.02.08 </t>
  </si>
  <si>
    <t>Алымов Савелий</t>
  </si>
  <si>
    <t>05.10.08 </t>
  </si>
  <si>
    <t>22.10.08 </t>
  </si>
  <si>
    <t>Бунк Юрий</t>
  </si>
  <si>
    <t>Димитров Максим</t>
  </si>
  <si>
    <t>09.02.08 </t>
  </si>
  <si>
    <t>Дюбанов Никита</t>
  </si>
  <si>
    <t>15.03.08 </t>
  </si>
  <si>
    <t>Казанцев Олег</t>
  </si>
  <si>
    <t>15.08.08 </t>
  </si>
  <si>
    <t>Кононов Герман</t>
  </si>
  <si>
    <t>11.02.08 </t>
  </si>
  <si>
    <t>Красников Даниил</t>
  </si>
  <si>
    <t>01.01.08 </t>
  </si>
  <si>
    <t>Симонович Семён</t>
  </si>
  <si>
    <t>17.08.08 </t>
  </si>
  <si>
    <t>Баранникова Елизавета</t>
  </si>
  <si>
    <t>Гаева Арина</t>
  </si>
  <si>
    <t>08.12.08 </t>
  </si>
  <si>
    <t>Давтян Анна</t>
  </si>
  <si>
    <t>06.01.08 </t>
  </si>
  <si>
    <t>Шевченко Алиса</t>
  </si>
  <si>
    <t>24.07.08 </t>
  </si>
  <si>
    <t>Шевченко Диана</t>
  </si>
  <si>
    <t>15.02.08 </t>
  </si>
  <si>
    <t>Ермоленко Дарья</t>
  </si>
  <si>
    <t>07.07.08 </t>
  </si>
  <si>
    <t>Забелина Ева</t>
  </si>
  <si>
    <t>31.12.07 </t>
  </si>
  <si>
    <t>Митина Анастасия</t>
  </si>
  <si>
    <t>16.09.08 </t>
  </si>
  <si>
    <t>Дорошенко Антон</t>
  </si>
  <si>
    <t>29.05.08 </t>
  </si>
  <si>
    <t>Журавлев Данила</t>
  </si>
  <si>
    <t>19.02.09 </t>
  </si>
  <si>
    <t>Калиниченко Кирилл</t>
  </si>
  <si>
    <t>21.10.08 </t>
  </si>
  <si>
    <t>Кесян Тимур</t>
  </si>
  <si>
    <t>29.08.08 </t>
  </si>
  <si>
    <t>Кравченко Ренат</t>
  </si>
  <si>
    <t>08.06.08 </t>
  </si>
  <si>
    <t>Крюков Арсений</t>
  </si>
  <si>
    <t>25.05.09 </t>
  </si>
  <si>
    <t>Кульян Тимур</t>
  </si>
  <si>
    <t>07.10.08 </t>
  </si>
  <si>
    <t>Оганян Марк</t>
  </si>
  <si>
    <t>07.08.08 </t>
  </si>
  <si>
    <t>Антонов Алик</t>
  </si>
  <si>
    <t>27.06.08 </t>
  </si>
  <si>
    <t>Арутюнян Мхитар</t>
  </si>
  <si>
    <t>30.10.08 </t>
  </si>
  <si>
    <t>Барановский Никита</t>
  </si>
  <si>
    <t>18.08.08 </t>
  </si>
  <si>
    <t>Белогуров Павел</t>
  </si>
  <si>
    <t>17.07.08 </t>
  </si>
  <si>
    <t>Бондаренко Александр</t>
  </si>
  <si>
    <t>15.04.08 </t>
  </si>
  <si>
    <t>Гирин Александр</t>
  </si>
  <si>
    <t>31.05.08 </t>
  </si>
  <si>
    <t>Дзасохти Захар</t>
  </si>
  <si>
    <t>02.01.09 </t>
  </si>
  <si>
    <t>Диленян Карапет</t>
  </si>
  <si>
    <t>30.04.08 </t>
  </si>
  <si>
    <t>Гайнулин Дамир</t>
  </si>
  <si>
    <t>01.02.08 </t>
  </si>
  <si>
    <t>Дубовик Григорий</t>
  </si>
  <si>
    <t>16.06.08 </t>
  </si>
  <si>
    <t>Сарян Роман</t>
  </si>
  <si>
    <t>14.03.08 </t>
  </si>
  <si>
    <t>Тимошенко Владимир</t>
  </si>
  <si>
    <t>18.06.08 </t>
  </si>
  <si>
    <t>Клименко Артём</t>
  </si>
  <si>
    <t>02.10.08 </t>
  </si>
  <si>
    <t>Лавренов Артем</t>
  </si>
  <si>
    <t>30.12.08 </t>
  </si>
  <si>
    <t>Тарасюк Роман</t>
  </si>
  <si>
    <t>12.11.08 </t>
  </si>
  <si>
    <t>Чеботаев Савелий</t>
  </si>
  <si>
    <t>25.10.08 </t>
  </si>
  <si>
    <t>Канашкин Ростислав</t>
  </si>
  <si>
    <t>24.08.08 </t>
  </si>
  <si>
    <t>Ковалев Матвей</t>
  </si>
  <si>
    <t>08.02.09 </t>
  </si>
  <si>
    <t>Кокарев Данил</t>
  </si>
  <si>
    <t>18.11.07 </t>
  </si>
  <si>
    <t>Дмитриенко Егор</t>
  </si>
  <si>
    <t>08.08.08 </t>
  </si>
  <si>
    <t>Дудка Игорь</t>
  </si>
  <si>
    <t>Елистратов Егор</t>
  </si>
  <si>
    <t>14.08.08 </t>
  </si>
  <si>
    <t>Етумян Дмитрий</t>
  </si>
  <si>
    <t>25.05.08 </t>
  </si>
  <si>
    <t>Иванов Алексей</t>
  </si>
  <si>
    <t>01.05.08 </t>
  </si>
  <si>
    <t>Акопян Валерия</t>
  </si>
  <si>
    <t>28.10.08 </t>
  </si>
  <si>
    <t>Будагова Моника</t>
  </si>
  <si>
    <t>18.10.08 </t>
  </si>
  <si>
    <t>Демина Дарья</t>
  </si>
  <si>
    <t>20.03.08 </t>
  </si>
  <si>
    <t>Ипекчян Арина</t>
  </si>
  <si>
    <t>19.04.08 </t>
  </si>
  <si>
    <t>Кюлян Алиса</t>
  </si>
  <si>
    <t>03.09.08 </t>
  </si>
  <si>
    <t>Лазебная Анастасия</t>
  </si>
  <si>
    <t>20.12.07 </t>
  </si>
  <si>
    <t>Ларина София</t>
  </si>
  <si>
    <t>06.11.08 </t>
  </si>
  <si>
    <t>Мартыненко Кира</t>
  </si>
  <si>
    <t>04.10.08 </t>
  </si>
  <si>
    <t>Архипова София</t>
  </si>
  <si>
    <t>09.04.08 </t>
  </si>
  <si>
    <t>Брагина София</t>
  </si>
  <si>
    <t>28.05.08 </t>
  </si>
  <si>
    <t>Гюльбекян Элеонора</t>
  </si>
  <si>
    <t>03.10.08 </t>
  </si>
  <si>
    <t>Демчак Вероника</t>
  </si>
  <si>
    <t>22.07.08 </t>
  </si>
  <si>
    <t>Иванова София</t>
  </si>
  <si>
    <t>Иванченко Анастасия</t>
  </si>
  <si>
    <t>Изигина Амалия</t>
  </si>
  <si>
    <t>05.02.08 </t>
  </si>
  <si>
    <t>Кокиашвили Милана</t>
  </si>
  <si>
    <t>01.11.08 </t>
  </si>
  <si>
    <t>Абсалямова Беатриса</t>
  </si>
  <si>
    <t>15.05.08 </t>
  </si>
  <si>
    <t>Беленко Ангелина</t>
  </si>
  <si>
    <t>23.08.08 </t>
  </si>
  <si>
    <t>Васильева Анастасия</t>
  </si>
  <si>
    <t>Григорян Элен</t>
  </si>
  <si>
    <t>29.09.08 </t>
  </si>
  <si>
    <t>Карнецян Милана</t>
  </si>
  <si>
    <t>10.12.08 </t>
  </si>
  <si>
    <t>Карпова Валерия</t>
  </si>
  <si>
    <t>02.09.08 </t>
  </si>
  <si>
    <t>Кваскова Ксения</t>
  </si>
  <si>
    <t>02.07.08 </t>
  </si>
  <si>
    <t>Кремлян Алиса</t>
  </si>
  <si>
    <t>26.04.08 </t>
  </si>
  <si>
    <t>Аветисян Лилит</t>
  </si>
  <si>
    <t>22.09.08 </t>
  </si>
  <si>
    <t>Анохина Анжелика</t>
  </si>
  <si>
    <t>30.09.08 </t>
  </si>
  <si>
    <t>Исаева Арина</t>
  </si>
  <si>
    <t>Колмакова Виола</t>
  </si>
  <si>
    <t>07.06.08 </t>
  </si>
  <si>
    <t>Крохмаль Полина</t>
  </si>
  <si>
    <t>23.11.07 </t>
  </si>
  <si>
    <t>Курамшина Дарья</t>
  </si>
  <si>
    <t>29.03.08 </t>
  </si>
  <si>
    <t>Ливадняя Анастасия</t>
  </si>
  <si>
    <t>15.07.08 </t>
  </si>
  <si>
    <t>Лигус Олеся</t>
  </si>
  <si>
    <t>14.01.09 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</si>
</sst>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m/d/yyyy;@"/>
    <numFmt numFmtId="181" formatCode="#,##0.0"/>
    <numFmt numFmtId="182" formatCode="0.0"/>
    <numFmt numFmtId="183" formatCode="mm/dd/yy;@"/>
    <numFmt numFmtId="184" formatCode="mm/dd/yyyy;@"/>
    <numFmt numFmtId="185" formatCode="mmm/yyyy"/>
    <numFmt numFmtId="186" formatCode="[$-409]h:mm:ss\ AM/PM;@"/>
    <numFmt numFmtId="187" formatCode="hh:mm:ss;@"/>
    <numFmt numFmtId="188" formatCode="0.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400]h:mm:ss\ AM/PM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33" borderId="14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3" fillId="33" borderId="18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181" fontId="3" fillId="0" borderId="17" xfId="33" applyNumberFormat="1" applyFont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6" xfId="33" applyNumberFormat="1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182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" fillId="0" borderId="24" xfId="33" applyFont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7" fontId="3" fillId="0" borderId="16" xfId="33" applyNumberFormat="1" applyFont="1" applyBorder="1" applyAlignment="1">
      <alignment horizontal="center" vertical="center" wrapText="1"/>
      <protection/>
    </xf>
    <xf numFmtId="0" fontId="0" fillId="0" borderId="24" xfId="0" applyNumberForma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0" borderId="27" xfId="33" applyFont="1" applyBorder="1">
      <alignment/>
      <protection/>
    </xf>
    <xf numFmtId="0" fontId="3" fillId="0" borderId="27" xfId="33" applyFont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41">
      <selection activeCell="A47" sqref="A47:S54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28</v>
      </c>
      <c r="B4" s="53"/>
      <c r="C4" s="53"/>
      <c r="D4" s="53"/>
      <c r="E4" s="53"/>
      <c r="F4" s="53"/>
      <c r="G4" s="53"/>
      <c r="H4" s="53"/>
      <c r="I4" s="53" t="s">
        <v>29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242</v>
      </c>
      <c r="C11" s="60" t="s">
        <v>243</v>
      </c>
      <c r="D11" s="59">
        <v>10</v>
      </c>
      <c r="E11" s="59">
        <v>9.5</v>
      </c>
      <c r="F11" s="59">
        <f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13</v>
      </c>
      <c r="G11" s="62">
        <v>0</v>
      </c>
      <c r="H11" s="59">
        <f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0</v>
      </c>
      <c r="I11" s="59">
        <v>6.8</v>
      </c>
      <c r="J11" s="59">
        <f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3</v>
      </c>
      <c r="K11" s="59">
        <v>25</v>
      </c>
      <c r="L11" s="59">
        <f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39</v>
      </c>
      <c r="M11" s="59">
        <v>130</v>
      </c>
      <c r="N11" s="59">
        <f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7</v>
      </c>
      <c r="O11" s="59">
        <v>1</v>
      </c>
      <c r="P11" s="59">
        <f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13</v>
      </c>
      <c r="Q11" s="59">
        <v>2</v>
      </c>
      <c r="R11" s="59">
        <f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15</v>
      </c>
      <c r="S11" s="59">
        <f>SUM(F11,H11,J11,L11,N11,P11,R11)</f>
        <v>90</v>
      </c>
      <c r="T11" s="59"/>
    </row>
    <row r="12" spans="1:20" ht="12.75">
      <c r="A12" s="59">
        <v>2</v>
      </c>
      <c r="B12" s="59" t="s">
        <v>256</v>
      </c>
      <c r="C12" s="59" t="s">
        <v>257</v>
      </c>
      <c r="D12" s="59">
        <v>10</v>
      </c>
      <c r="E12" s="59">
        <v>9.8</v>
      </c>
      <c r="F12" s="59">
        <f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8</v>
      </c>
      <c r="G12" s="59">
        <v>0</v>
      </c>
      <c r="H12" s="59">
        <f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0</v>
      </c>
      <c r="I12" s="59">
        <v>6.2</v>
      </c>
      <c r="J12" s="59">
        <f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17</v>
      </c>
      <c r="K12" s="59">
        <v>26</v>
      </c>
      <c r="L12" s="59">
        <f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41</v>
      </c>
      <c r="M12" s="59">
        <v>142</v>
      </c>
      <c r="N12" s="59">
        <f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11</v>
      </c>
      <c r="O12" s="59">
        <v>3</v>
      </c>
      <c r="P12" s="59">
        <f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21</v>
      </c>
      <c r="Q12" s="59">
        <v>0</v>
      </c>
      <c r="R12" s="59">
        <f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9</v>
      </c>
      <c r="S12" s="59">
        <f>SUM(F12,H12,J12,L12,N12,P12,R12)</f>
        <v>107</v>
      </c>
      <c r="T12" s="59"/>
    </row>
    <row r="13" spans="1:20" ht="12.75">
      <c r="A13" s="59">
        <v>3</v>
      </c>
      <c r="B13" s="59" t="s">
        <v>245</v>
      </c>
      <c r="C13" s="59" t="s">
        <v>241</v>
      </c>
      <c r="D13" s="59">
        <v>10</v>
      </c>
      <c r="E13" s="59">
        <v>9.1</v>
      </c>
      <c r="F13" s="59">
        <f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21</v>
      </c>
      <c r="G13" s="59">
        <v>0</v>
      </c>
      <c r="H13" s="59">
        <f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0</v>
      </c>
      <c r="I13" s="59">
        <v>6.1</v>
      </c>
      <c r="J13" s="59">
        <f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20</v>
      </c>
      <c r="K13" s="59">
        <v>30</v>
      </c>
      <c r="L13" s="59">
        <f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50</v>
      </c>
      <c r="M13" s="59">
        <v>125</v>
      </c>
      <c r="N13" s="59">
        <f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6</v>
      </c>
      <c r="O13" s="59">
        <v>2</v>
      </c>
      <c r="P13" s="59">
        <f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17</v>
      </c>
      <c r="Q13" s="59">
        <v>3</v>
      </c>
      <c r="R13" s="59">
        <f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18</v>
      </c>
      <c r="S13" s="59">
        <f aca="true" t="shared" si="0" ref="S13:S18">SUM(F13,H13,J13,L13,N13,P13,R13)</f>
        <v>132</v>
      </c>
      <c r="T13" s="59"/>
    </row>
    <row r="14" spans="1:20" ht="12.75">
      <c r="A14" s="59">
        <v>4</v>
      </c>
      <c r="B14" s="59" t="s">
        <v>246</v>
      </c>
      <c r="C14" s="59" t="s">
        <v>247</v>
      </c>
      <c r="D14" s="59">
        <v>10</v>
      </c>
      <c r="E14" s="59">
        <v>9.6</v>
      </c>
      <c r="F14" s="59">
        <f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11</v>
      </c>
      <c r="G14" s="59">
        <v>0</v>
      </c>
      <c r="H14" s="59">
        <f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0</v>
      </c>
      <c r="I14" s="59">
        <v>6.6</v>
      </c>
      <c r="J14" s="59">
        <f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7</v>
      </c>
      <c r="K14" s="59">
        <v>24</v>
      </c>
      <c r="L14" s="59">
        <f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37</v>
      </c>
      <c r="M14" s="59">
        <v>120</v>
      </c>
      <c r="N14" s="59">
        <f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4</v>
      </c>
      <c r="O14" s="59">
        <v>0</v>
      </c>
      <c r="P14" s="59">
        <f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0</v>
      </c>
      <c r="Q14" s="59">
        <v>0</v>
      </c>
      <c r="R14" s="59">
        <f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9</v>
      </c>
      <c r="S14" s="59">
        <f t="shared" si="0"/>
        <v>68</v>
      </c>
      <c r="T14" s="59"/>
    </row>
    <row r="15" spans="1:20" ht="12.75">
      <c r="A15" s="59">
        <v>5</v>
      </c>
      <c r="B15" s="59" t="s">
        <v>248</v>
      </c>
      <c r="C15" s="59" t="s">
        <v>249</v>
      </c>
      <c r="D15" s="59">
        <v>10</v>
      </c>
      <c r="E15" s="59">
        <v>10</v>
      </c>
      <c r="F15" s="59">
        <f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6</v>
      </c>
      <c r="G15" s="59">
        <v>0</v>
      </c>
      <c r="H15" s="59">
        <f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0</v>
      </c>
      <c r="I15" s="59">
        <v>6</v>
      </c>
      <c r="J15" s="59">
        <f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23</v>
      </c>
      <c r="K15" s="59">
        <v>21</v>
      </c>
      <c r="L15" s="59">
        <f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130</v>
      </c>
      <c r="N15" s="59">
        <f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7</v>
      </c>
      <c r="O15" s="59">
        <v>3</v>
      </c>
      <c r="P15" s="59">
        <f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21</v>
      </c>
      <c r="Q15" s="59">
        <v>-3</v>
      </c>
      <c r="R15" s="59">
        <f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3</v>
      </c>
      <c r="S15" s="59">
        <f t="shared" si="0"/>
        <v>91</v>
      </c>
      <c r="T15" s="59"/>
    </row>
    <row r="16" spans="1:20" ht="12.75">
      <c r="A16" s="59">
        <v>6</v>
      </c>
      <c r="B16" s="59" t="s">
        <v>250</v>
      </c>
      <c r="C16" s="59" t="s">
        <v>251</v>
      </c>
      <c r="D16" s="59">
        <v>10</v>
      </c>
      <c r="E16" s="59">
        <v>9.8</v>
      </c>
      <c r="F16" s="59">
        <f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8</v>
      </c>
      <c r="G16" s="59">
        <v>0</v>
      </c>
      <c r="H16" s="59">
        <f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0</v>
      </c>
      <c r="I16" s="59">
        <v>6.9</v>
      </c>
      <c r="J16" s="59">
        <f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</v>
      </c>
      <c r="K16" s="59">
        <v>20</v>
      </c>
      <c r="L16" s="59">
        <f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29</v>
      </c>
      <c r="M16" s="59">
        <v>120</v>
      </c>
      <c r="N16" s="59">
        <f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4</v>
      </c>
      <c r="O16" s="59">
        <v>1</v>
      </c>
      <c r="P16" s="59">
        <f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13</v>
      </c>
      <c r="Q16" s="59">
        <v>-4</v>
      </c>
      <c r="R16" s="59">
        <f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</v>
      </c>
      <c r="S16" s="59">
        <f t="shared" si="0"/>
        <v>56</v>
      </c>
      <c r="T16" s="59"/>
    </row>
    <row r="17" spans="1:20" ht="12.75">
      <c r="A17" s="59">
        <v>7</v>
      </c>
      <c r="B17" s="59" t="s">
        <v>252</v>
      </c>
      <c r="C17" s="59" t="s">
        <v>253</v>
      </c>
      <c r="D17" s="59">
        <v>10</v>
      </c>
      <c r="E17" s="59">
        <v>10.1</v>
      </c>
      <c r="F17" s="59">
        <f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5</v>
      </c>
      <c r="G17" s="59">
        <v>0</v>
      </c>
      <c r="H17" s="59">
        <f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0</v>
      </c>
      <c r="I17" s="59">
        <v>6.4</v>
      </c>
      <c r="J17" s="59">
        <f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11</v>
      </c>
      <c r="K17" s="59">
        <v>25</v>
      </c>
      <c r="L17" s="59">
        <f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39</v>
      </c>
      <c r="M17" s="59">
        <v>110</v>
      </c>
      <c r="N17" s="59">
        <f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</v>
      </c>
      <c r="O17" s="59">
        <v>0</v>
      </c>
      <c r="P17" s="59">
        <f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0</v>
      </c>
      <c r="Q17" s="59">
        <v>0</v>
      </c>
      <c r="R17" s="59">
        <f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9</v>
      </c>
      <c r="S17" s="59">
        <f t="shared" si="0"/>
        <v>65</v>
      </c>
      <c r="T17" s="59"/>
    </row>
    <row r="18" spans="1:20" ht="12.75">
      <c r="A18" s="59">
        <v>8</v>
      </c>
      <c r="B18" s="59" t="s">
        <v>254</v>
      </c>
      <c r="C18" s="59" t="s">
        <v>255</v>
      </c>
      <c r="D18" s="59">
        <v>10</v>
      </c>
      <c r="E18" s="59">
        <v>10.2</v>
      </c>
      <c r="F18" s="59">
        <f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4</v>
      </c>
      <c r="G18" s="59">
        <v>0</v>
      </c>
      <c r="H18" s="59">
        <f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0</v>
      </c>
      <c r="I18" s="59">
        <v>6.9</v>
      </c>
      <c r="J18" s="59">
        <f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1</v>
      </c>
      <c r="K18" s="59">
        <v>29</v>
      </c>
      <c r="L18" s="59">
        <f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47</v>
      </c>
      <c r="M18" s="59">
        <v>115</v>
      </c>
      <c r="N18" s="59">
        <f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</v>
      </c>
      <c r="O18" s="59">
        <v>1</v>
      </c>
      <c r="P18" s="59">
        <f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13</v>
      </c>
      <c r="Q18" s="59">
        <v>3</v>
      </c>
      <c r="R18" s="59">
        <f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18</v>
      </c>
      <c r="S18" s="59">
        <f t="shared" si="0"/>
        <v>85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>
        <v>1</v>
      </c>
      <c r="B20" s="59" t="s">
        <v>273</v>
      </c>
      <c r="C20" s="60" t="s">
        <v>274</v>
      </c>
      <c r="D20" s="59">
        <v>10</v>
      </c>
      <c r="E20" s="59">
        <v>9.8</v>
      </c>
      <c r="F20" s="59">
        <f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8</v>
      </c>
      <c r="G20" s="62">
        <v>0</v>
      </c>
      <c r="H20" s="59">
        <f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0</v>
      </c>
      <c r="I20" s="59">
        <v>6.6</v>
      </c>
      <c r="J20" s="59">
        <f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7</v>
      </c>
      <c r="K20" s="59">
        <v>30</v>
      </c>
      <c r="L20" s="59">
        <f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50</v>
      </c>
      <c r="M20" s="59">
        <v>142</v>
      </c>
      <c r="N20" s="59">
        <f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11</v>
      </c>
      <c r="O20" s="59">
        <v>0</v>
      </c>
      <c r="P20" s="59">
        <f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0</v>
      </c>
      <c r="Q20" s="59">
        <v>0</v>
      </c>
      <c r="R20" s="59">
        <f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9</v>
      </c>
      <c r="S20" s="59">
        <f>SUM(F20,H20,J20,L20,N20,P20,R20)</f>
        <v>85</v>
      </c>
      <c r="T20" s="59"/>
    </row>
    <row r="21" spans="1:20" ht="12.75">
      <c r="A21" s="59">
        <v>2</v>
      </c>
      <c r="B21" s="59" t="s">
        <v>275</v>
      </c>
      <c r="C21" s="59" t="s">
        <v>276</v>
      </c>
      <c r="D21" s="59">
        <v>9</v>
      </c>
      <c r="E21" s="59">
        <v>9.5</v>
      </c>
      <c r="F21" s="59">
        <f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13</v>
      </c>
      <c r="G21" s="62">
        <v>0</v>
      </c>
      <c r="H21" s="59">
        <f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59">
        <v>6.2</v>
      </c>
      <c r="J21" s="59">
        <f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17</v>
      </c>
      <c r="K21" s="59">
        <v>26</v>
      </c>
      <c r="L21" s="59">
        <f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41</v>
      </c>
      <c r="M21" s="59">
        <v>142</v>
      </c>
      <c r="N21" s="59">
        <f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11</v>
      </c>
      <c r="O21" s="59">
        <v>1</v>
      </c>
      <c r="P21" s="59">
        <f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13</v>
      </c>
      <c r="Q21" s="59">
        <v>2</v>
      </c>
      <c r="R21" s="59">
        <f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15</v>
      </c>
      <c r="S21" s="59">
        <f aca="true" t="shared" si="1" ref="S21:S27">SUM(F21,H21,J21,L21,N21,P21,R21)</f>
        <v>110</v>
      </c>
      <c r="T21" s="59"/>
    </row>
    <row r="22" spans="1:20" ht="12.75">
      <c r="A22" s="59">
        <v>3</v>
      </c>
      <c r="B22" s="59" t="s">
        <v>277</v>
      </c>
      <c r="C22" s="59" t="s">
        <v>278</v>
      </c>
      <c r="D22" s="59">
        <v>10</v>
      </c>
      <c r="E22" s="59">
        <v>9.2</v>
      </c>
      <c r="F22" s="59">
        <f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19</v>
      </c>
      <c r="G22" s="62">
        <v>0</v>
      </c>
      <c r="H22" s="59">
        <f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>
        <v>6.4</v>
      </c>
      <c r="J22" s="59">
        <f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11</v>
      </c>
      <c r="K22" s="59">
        <v>27</v>
      </c>
      <c r="L22" s="59">
        <f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43</v>
      </c>
      <c r="M22" s="59">
        <v>125</v>
      </c>
      <c r="N22" s="59">
        <f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6</v>
      </c>
      <c r="O22" s="59">
        <v>2</v>
      </c>
      <c r="P22" s="59">
        <f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17</v>
      </c>
      <c r="Q22" s="59">
        <v>3</v>
      </c>
      <c r="R22" s="59">
        <f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18</v>
      </c>
      <c r="S22" s="59">
        <f t="shared" si="1"/>
        <v>114</v>
      </c>
      <c r="T22" s="59"/>
    </row>
    <row r="23" spans="1:20" ht="12.75">
      <c r="A23" s="59">
        <v>4</v>
      </c>
      <c r="B23" s="59" t="s">
        <v>279</v>
      </c>
      <c r="C23" s="59" t="s">
        <v>280</v>
      </c>
      <c r="D23" s="59">
        <v>10</v>
      </c>
      <c r="E23" s="59">
        <v>9.6</v>
      </c>
      <c r="F23" s="59">
        <f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11</v>
      </c>
      <c r="G23" s="62">
        <v>0</v>
      </c>
      <c r="H23" s="59">
        <f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>
        <v>6.8</v>
      </c>
      <c r="J23" s="59">
        <f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3</v>
      </c>
      <c r="K23" s="59">
        <v>24</v>
      </c>
      <c r="L23" s="59">
        <f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37</v>
      </c>
      <c r="M23" s="59">
        <v>130</v>
      </c>
      <c r="N23" s="59">
        <f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7</v>
      </c>
      <c r="O23" s="59">
        <v>0</v>
      </c>
      <c r="P23" s="59">
        <f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>
        <v>-4</v>
      </c>
      <c r="R23" s="59">
        <f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1</v>
      </c>
      <c r="S23" s="59">
        <f t="shared" si="1"/>
        <v>59</v>
      </c>
      <c r="T23" s="59"/>
    </row>
    <row r="24" spans="1:20" ht="12.75">
      <c r="A24" s="59">
        <v>5</v>
      </c>
      <c r="B24" s="59" t="s">
        <v>281</v>
      </c>
      <c r="C24" s="59" t="s">
        <v>282</v>
      </c>
      <c r="D24" s="59">
        <v>10</v>
      </c>
      <c r="E24" s="59">
        <v>9.8</v>
      </c>
      <c r="F24" s="59">
        <f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8</v>
      </c>
      <c r="G24" s="62">
        <v>0</v>
      </c>
      <c r="H24" s="59">
        <f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>
        <v>6</v>
      </c>
      <c r="J24" s="59">
        <f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23</v>
      </c>
      <c r="K24" s="59">
        <v>21</v>
      </c>
      <c r="L24" s="59">
        <f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31</v>
      </c>
      <c r="M24" s="59">
        <v>130</v>
      </c>
      <c r="N24" s="59">
        <f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7</v>
      </c>
      <c r="O24" s="59">
        <v>3</v>
      </c>
      <c r="P24" s="59">
        <f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21</v>
      </c>
      <c r="Q24" s="59">
        <v>-3</v>
      </c>
      <c r="R24" s="59">
        <f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3</v>
      </c>
      <c r="S24" s="59">
        <f t="shared" si="1"/>
        <v>93</v>
      </c>
      <c r="T24" s="59"/>
    </row>
    <row r="25" spans="1:20" ht="12.75">
      <c r="A25" s="59">
        <v>6</v>
      </c>
      <c r="B25" s="59" t="s">
        <v>283</v>
      </c>
      <c r="C25" s="59" t="s">
        <v>284</v>
      </c>
      <c r="D25" s="59">
        <v>9</v>
      </c>
      <c r="E25" s="59">
        <v>10</v>
      </c>
      <c r="F25" s="59">
        <f>IF((D25&lt;=11),VLOOKUP(E25,'11 лет'!$B$3:$D$75,3),IF((D25=12),VLOOKUP(E25,'12 лет'!$B$3:$D$75,3),IF((D25=13),VLOOKUP(E25,'13 лет'!$B$3:$E$75,4),IF((D25=14),VLOOKUP(E25,'14 лет'!$B$3:$E$75,4),IF((D25=15),VLOOKUP(E25,'15 лет'!$B$3:$D$75,3),IF((D25=16),VLOOKUP(E25,'16 лет'!$B$3:$D$75,3),VLOOKUP(E25,'17 лет'!$B$3:$D$75,3)))))))</f>
        <v>6</v>
      </c>
      <c r="G25" s="62">
        <v>0</v>
      </c>
      <c r="H25" s="59">
        <f>IF((D25&lt;=11),VLOOKUP(G25,'11 лет'!$A$3:$D$75,4),IF((D25=12),VLOOKUP(G25,'12 лет'!$A$3:$D$75,4),IF((D25=13),VLOOKUP(G25,'13 лет'!$A$3:$E$75,5),IF((D25=14),VLOOKUP(G25,'14 лет'!$A$3:$E$75,5),IF((D25=15),VLOOKUP(G25,'15 лет'!$A$3:$D$75,4),IF((D25=16),VLOOKUP(G25,'16 лет'!$A$3:$D$75,4),VLOOKUP(G25,'17 лет'!$A$3:$D$75,4)))))))</f>
        <v>0</v>
      </c>
      <c r="I25" s="59">
        <v>6.9</v>
      </c>
      <c r="J25" s="59">
        <f>IF((D25&lt;=11),VLOOKUP(I25,'11 лет'!$C$3:$D$75,2),IF((D25=12),VLOOKUP(I25,'12 лет'!$C$3:$D$75,2),IF((D25=13),VLOOKUP(I25,'13 лет'!$D$3:$E$75,2),IF((D25=14),VLOOKUP(I25,'14 лет'!$D$3:$E$75,2),IF((D25=15),VLOOKUP(I25,'15 лет'!$C$3:$D$75,2),IF((D25=16),VLOOKUP(I25,'16 лет'!$C$3:$D$75,2),VLOOKUP(I25,'17 лет'!$C$3:$D$75,2)))))))</f>
        <v>1</v>
      </c>
      <c r="K25" s="59">
        <v>28</v>
      </c>
      <c r="L25" s="59">
        <f>IF((D25&lt;=11),VLOOKUP(K25,'11 лет'!$G$4:$I$74,3),IF((D25=12),VLOOKUP(K25,'12 лет'!$G$4:$I$74,3),IF((D25=13),VLOOKUP(K25,'13 лет'!$H$4:$J$74,3),IF((D25=14),VLOOKUP(K25,'14 лет'!$H$4:$J$74,3),IF((D25=15),VLOOKUP(K25,'15 лет'!$G$4:$I$74,3),IF((D25=16),VLOOKUP(K25,'16 лет'!$G$4:$I$74,3),VLOOKUP(K25,'17 лет'!$G$4:$I$74,3)))))))</f>
        <v>45</v>
      </c>
      <c r="M25" s="59">
        <v>125</v>
      </c>
      <c r="N25" s="59">
        <f>IF((D25&lt;=11),VLOOKUP(M25,'11 лет'!$F$4:$I$74,4),IF((D25=12),VLOOKUP(M25,'12 лет'!$F$4:$I$74,4),IF((D25=13),VLOOKUP(M25,'13 лет'!$G$4:$J$74,4),IF((D25=14),VLOOKUP(M25,'14 лет'!$G$4:$J$74,4),IF((D25=15),VLOOKUP(M25,'15 лет'!$F$4:$I$74,4),IF((D25=16),VLOOKUP(M25,'16 лет'!$F$4:$I$74,4),VLOOKUP(M25,'17 лет'!$F$4:$I$74,4)))))))</f>
        <v>6</v>
      </c>
      <c r="O25" s="59">
        <v>1</v>
      </c>
      <c r="P25" s="59">
        <f>IF((D25&lt;=11),VLOOKUP(O25,'11 лет'!$E$4:$I$74,5),IF((D25=12),VLOOKUP(O25,'12 лет'!$E$4:$I$74,5),IF((D25=13),VLOOKUP(O25,'13 лет'!$F$4:$J$74,5),IF((D25=14),VLOOKUP(O25,'14 лет'!$F$4:$J$74,5),IF((D25=15),VLOOKUP(O25,'15 лет'!$E$4:$I$74,5),IF((D25=16),VLOOKUP(O25,'16 лет'!$E$4:$I$74,5),VLOOKUP(O25,'17 лет'!$E$4:$I$74,5)))))))</f>
        <v>13</v>
      </c>
      <c r="Q25" s="59">
        <v>-6</v>
      </c>
      <c r="R25" s="59">
        <f>IF((D25&lt;=11),VLOOKUP(Q25,'11 лет'!$H$4:$I$74,2),IF((D25=12),VLOOKUP(Q25,'12 лет'!$H$4:$I$74,2),IF((D25=13),VLOOKUP(Q25,'13 лет'!$I$4:$J$74,2),IF((D25=14),VLOOKUP(Q25,'14 лет'!$I$4:$J$74,2),IF((D25=15),VLOOKUP(Q25,'15 лет'!$H$4:$I$74,2),IF((D25=16),VLOOKUP(Q25,'16 лет'!$H$4:$I$74,2),VLOOKUP(Q25,'17 лет'!$H$4:$I$74,2)))))))</f>
        <v>0</v>
      </c>
      <c r="S25" s="59">
        <f t="shared" si="1"/>
        <v>71</v>
      </c>
      <c r="T25" s="59"/>
    </row>
    <row r="26" spans="1:20" ht="12.75">
      <c r="A26" s="59">
        <v>7</v>
      </c>
      <c r="B26" s="59" t="s">
        <v>285</v>
      </c>
      <c r="C26" s="59" t="s">
        <v>286</v>
      </c>
      <c r="D26" s="59">
        <v>10</v>
      </c>
      <c r="E26" s="59">
        <v>10.1</v>
      </c>
      <c r="F26" s="59">
        <f>IF((D26&lt;=11),VLOOKUP(E26,'11 лет'!$B$3:$D$75,3),IF((D26=12),VLOOKUP(E26,'12 лет'!$B$3:$D$75,3),IF((D26=13),VLOOKUP(E26,'13 лет'!$B$3:$E$75,4),IF((D26=14),VLOOKUP(E26,'14 лет'!$B$3:$E$75,4),IF((D26=15),VLOOKUP(E26,'15 лет'!$B$3:$D$75,3),IF((D26=16),VLOOKUP(E26,'16 лет'!$B$3:$D$75,3),VLOOKUP(E26,'17 лет'!$B$3:$D$75,3)))))))</f>
        <v>5</v>
      </c>
      <c r="G26" s="62">
        <v>0</v>
      </c>
      <c r="H26" s="59">
        <f>IF((D26&lt;=11),VLOOKUP(G26,'11 лет'!$A$3:$D$75,4),IF((D26=12),VLOOKUP(G26,'12 лет'!$A$3:$D$75,4),IF((D26=13),VLOOKUP(G26,'13 лет'!$A$3:$E$75,5),IF((D26=14),VLOOKUP(G26,'14 лет'!$A$3:$E$75,5),IF((D26=15),VLOOKUP(G26,'15 лет'!$A$3:$D$75,4),IF((D26=16),VLOOKUP(G26,'16 лет'!$A$3:$D$75,4),VLOOKUP(G26,'17 лет'!$A$3:$D$75,4)))))))</f>
        <v>0</v>
      </c>
      <c r="I26" s="59">
        <v>6.1</v>
      </c>
      <c r="J26" s="59">
        <f>IF((D26&lt;=11),VLOOKUP(I26,'11 лет'!$C$3:$D$75,2),IF((D26=12),VLOOKUP(I26,'12 лет'!$C$3:$D$75,2),IF((D26=13),VLOOKUP(I26,'13 лет'!$D$3:$E$75,2),IF((D26=14),VLOOKUP(I26,'14 лет'!$D$3:$E$75,2),IF((D26=15),VLOOKUP(I26,'15 лет'!$C$3:$D$75,2),IF((D26=16),VLOOKUP(I26,'16 лет'!$C$3:$D$75,2),VLOOKUP(I26,'17 лет'!$C$3:$D$75,2)))))))</f>
        <v>20</v>
      </c>
      <c r="K26" s="59">
        <v>25</v>
      </c>
      <c r="L26" s="59">
        <f>IF((D26&lt;=11),VLOOKUP(K26,'11 лет'!$G$4:$I$74,3),IF((D26=12),VLOOKUP(K26,'12 лет'!$G$4:$I$74,3),IF((D26=13),VLOOKUP(K26,'13 лет'!$H$4:$J$74,3),IF((D26=14),VLOOKUP(K26,'14 лет'!$H$4:$J$74,3),IF((D26=15),VLOOKUP(K26,'15 лет'!$G$4:$I$74,3),IF((D26=16),VLOOKUP(K26,'16 лет'!$G$4:$I$74,3),VLOOKUP(K26,'17 лет'!$G$4:$I$74,3)))))))</f>
        <v>39</v>
      </c>
      <c r="M26" s="59">
        <v>115</v>
      </c>
      <c r="N26" s="59">
        <f>IF((D26&lt;=11),VLOOKUP(M26,'11 лет'!$F$4:$I$74,4),IF((D26=12),VLOOKUP(M26,'12 лет'!$F$4:$I$74,4),IF((D26=13),VLOOKUP(M26,'13 лет'!$G$4:$J$74,4),IF((D26=14),VLOOKUP(M26,'14 лет'!$G$4:$J$74,4),IF((D26=15),VLOOKUP(M26,'15 лет'!$F$4:$I$74,4),IF((D26=16),VLOOKUP(M26,'16 лет'!$F$4:$I$74,4),VLOOKUP(M26,'17 лет'!$F$4:$I$74,4)))))))</f>
        <v>2</v>
      </c>
      <c r="O26" s="59">
        <v>3</v>
      </c>
      <c r="P26" s="59">
        <f>IF((D26&lt;=11),VLOOKUP(O26,'11 лет'!$E$4:$I$74,5),IF((D26=12),VLOOKUP(O26,'12 лет'!$E$4:$I$74,5),IF((D26=13),VLOOKUP(O26,'13 лет'!$F$4:$J$74,5),IF((D26=14),VLOOKUP(O26,'14 лет'!$F$4:$J$74,5),IF((D26=15),VLOOKUP(O26,'15 лет'!$E$4:$I$74,5),IF((D26=16),VLOOKUP(O26,'16 лет'!$E$4:$I$74,5),VLOOKUP(O26,'17 лет'!$E$4:$I$74,5)))))))</f>
        <v>21</v>
      </c>
      <c r="Q26" s="59">
        <v>0</v>
      </c>
      <c r="R26" s="59">
        <f>IF((D26&lt;=11),VLOOKUP(Q26,'11 лет'!$H$4:$I$74,2),IF((D26=12),VLOOKUP(Q26,'12 лет'!$H$4:$I$74,2),IF((D26=13),VLOOKUP(Q26,'13 лет'!$I$4:$J$74,2),IF((D26=14),VLOOKUP(Q26,'14 лет'!$I$4:$J$74,2),IF((D26=15),VLOOKUP(Q26,'15 лет'!$H$4:$I$74,2),IF((D26=16),VLOOKUP(Q26,'16 лет'!$H$4:$I$74,2),VLOOKUP(Q26,'17 лет'!$H$4:$I$74,2)))))))</f>
        <v>9</v>
      </c>
      <c r="S26" s="59">
        <f t="shared" si="1"/>
        <v>96</v>
      </c>
      <c r="T26" s="59"/>
    </row>
    <row r="27" spans="1:20" ht="12.75">
      <c r="A27" s="59">
        <v>8</v>
      </c>
      <c r="B27" s="59" t="s">
        <v>287</v>
      </c>
      <c r="C27" s="59" t="s">
        <v>288</v>
      </c>
      <c r="D27" s="59">
        <v>10</v>
      </c>
      <c r="E27" s="59">
        <v>10.2</v>
      </c>
      <c r="F27" s="59">
        <f>IF((D27&lt;=11),VLOOKUP(E27,'11 лет'!$B$3:$D$75,3),IF((D27=12),VLOOKUP(E27,'12 лет'!$B$3:$D$75,3),IF((D27=13),VLOOKUP(E27,'13 лет'!$B$3:$E$75,4),IF((D27=14),VLOOKUP(E27,'14 лет'!$B$3:$E$75,4),IF((D27=15),VLOOKUP(E27,'15 лет'!$B$3:$D$75,3),IF((D27=16),VLOOKUP(E27,'16 лет'!$B$3:$D$75,3),VLOOKUP(E27,'17 лет'!$B$3:$D$75,3)))))))</f>
        <v>4</v>
      </c>
      <c r="G27" s="62">
        <v>0</v>
      </c>
      <c r="H27" s="59">
        <f>IF((D27&lt;=11),VLOOKUP(G27,'11 лет'!$A$3:$D$75,4),IF((D27=12),VLOOKUP(G27,'12 лет'!$A$3:$D$75,4),IF((D27=13),VLOOKUP(G27,'13 лет'!$A$3:$E$75,5),IF((D27=14),VLOOKUP(G27,'14 лет'!$A$3:$E$75,5),IF((D27=15),VLOOKUP(G27,'15 лет'!$A$3:$D$75,4),IF((D27=16),VLOOKUP(G27,'16 лет'!$A$3:$D$75,4),VLOOKUP(G27,'17 лет'!$A$3:$D$75,4)))))))</f>
        <v>0</v>
      </c>
      <c r="I27" s="59">
        <v>6.8</v>
      </c>
      <c r="J27" s="59">
        <f>IF((D27&lt;=11),VLOOKUP(I27,'11 лет'!$C$3:$D$75,2),IF((D27=12),VLOOKUP(I27,'12 лет'!$C$3:$D$75,2),IF((D27=13),VLOOKUP(I27,'13 лет'!$D$3:$E$75,2),IF((D27=14),VLOOKUP(I27,'14 лет'!$D$3:$E$75,2),IF((D27=15),VLOOKUP(I27,'15 лет'!$C$3:$D$75,2),IF((D27=16),VLOOKUP(I27,'16 лет'!$C$3:$D$75,2),VLOOKUP(I27,'17 лет'!$C$3:$D$75,2)))))))</f>
        <v>3</v>
      </c>
      <c r="K27" s="59">
        <v>29</v>
      </c>
      <c r="L27" s="59">
        <f>IF((D27&lt;=11),VLOOKUP(K27,'11 лет'!$G$4:$I$74,3),IF((D27=12),VLOOKUP(K27,'12 лет'!$G$4:$I$74,3),IF((D27=13),VLOOKUP(K27,'13 лет'!$H$4:$J$74,3),IF((D27=14),VLOOKUP(K27,'14 лет'!$H$4:$J$74,3),IF((D27=15),VLOOKUP(K27,'15 лет'!$G$4:$I$74,3),IF((D27=16),VLOOKUP(K27,'16 лет'!$G$4:$I$74,3),VLOOKUP(K27,'17 лет'!$G$4:$I$74,3)))))))</f>
        <v>47</v>
      </c>
      <c r="M27" s="59">
        <v>110</v>
      </c>
      <c r="N27" s="59">
        <f>IF((D27&lt;=11),VLOOKUP(M27,'11 лет'!$F$4:$I$74,4),IF((D27=12),VLOOKUP(M27,'12 лет'!$F$4:$I$74,4),IF((D27=13),VLOOKUP(M27,'13 лет'!$G$4:$J$74,4),IF((D27=14),VLOOKUP(M27,'14 лет'!$G$4:$J$74,4),IF((D27=15),VLOOKUP(M27,'15 лет'!$F$4:$I$74,4),IF((D27=16),VLOOKUP(M27,'16 лет'!$F$4:$I$74,4),VLOOKUP(M27,'17 лет'!$F$4:$I$74,4)))))))</f>
        <v>1</v>
      </c>
      <c r="O27" s="59">
        <v>0</v>
      </c>
      <c r="P27" s="59">
        <f>IF((D27&lt;=11),VLOOKUP(O27,'11 лет'!$E$4:$I$74,5),IF((D27=12),VLOOKUP(O27,'12 лет'!$E$4:$I$74,5),IF((D27=13),VLOOKUP(O27,'13 лет'!$F$4:$J$74,5),IF((D27=14),VLOOKUP(O27,'14 лет'!$F$4:$J$74,5),IF((D27=15),VLOOKUP(O27,'15 лет'!$E$4:$I$74,5),IF((D27=16),VLOOKUP(O27,'16 лет'!$E$4:$I$74,5),VLOOKUP(O27,'17 лет'!$E$4:$I$74,5)))))))</f>
        <v>0</v>
      </c>
      <c r="Q27" s="59">
        <v>3</v>
      </c>
      <c r="R27" s="59">
        <f>IF((D27&lt;=11),VLOOKUP(Q27,'11 лет'!$H$4:$I$74,2),IF((D27=12),VLOOKUP(Q27,'12 лет'!$H$4:$I$74,2),IF((D27=13),VLOOKUP(Q27,'13 лет'!$I$4:$J$74,2),IF((D27=14),VLOOKUP(Q27,'14 лет'!$I$4:$J$74,2),IF((D27=15),VLOOKUP(Q27,'15 лет'!$H$4:$I$74,2),IF((D27=16),VLOOKUP(Q27,'16 лет'!$H$4:$I$74,2),VLOOKUP(Q27,'17 лет'!$H$4:$I$74,2)))))))</f>
        <v>18</v>
      </c>
      <c r="S27" s="59">
        <f t="shared" si="1"/>
        <v>73</v>
      </c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>
        <v>1</v>
      </c>
      <c r="B29" s="59" t="s">
        <v>289</v>
      </c>
      <c r="C29" s="60" t="s">
        <v>290</v>
      </c>
      <c r="D29" s="59">
        <v>10</v>
      </c>
      <c r="E29" s="59">
        <v>10.1</v>
      </c>
      <c r="F29" s="59">
        <f>IF((D29&lt;=11),VLOOKUP(E29,'11 лет'!$B$3:$D$75,3),IF((D29=12),VLOOKUP(E29,'12 лет'!$B$3:$D$75,3),IF((D29=13),VLOOKUP(E29,'13 лет'!$B$3:$E$75,4),IF((D29=14),VLOOKUP(E29,'14 лет'!$B$3:$E$75,4),IF((D29=15),VLOOKUP(E29,'15 лет'!$B$3:$D$75,3),IF((D29=16),VLOOKUP(E29,'16 лет'!$B$3:$D$75,3),VLOOKUP(E29,'17 лет'!$B$3:$D$75,3)))))))</f>
        <v>5</v>
      </c>
      <c r="G29" s="62">
        <v>0</v>
      </c>
      <c r="H29" s="59">
        <f>IF((D29&lt;=11),VLOOKUP(G29,'11 лет'!$A$3:$D$75,4),IF((D29=12),VLOOKUP(G29,'12 лет'!$A$3:$D$75,4),IF((D29=13),VLOOKUP(G29,'13 лет'!$A$3:$E$75,5),IF((D29=14),VLOOKUP(G29,'14 лет'!$A$3:$E$75,5),IF((D29=15),VLOOKUP(G29,'15 лет'!$A$3:$D$75,4),IF((D29=16),VLOOKUP(G29,'16 лет'!$A$3:$D$75,4),VLOOKUP(G29,'17 лет'!$A$3:$D$75,4)))))))</f>
        <v>0</v>
      </c>
      <c r="I29" s="59">
        <v>6.6</v>
      </c>
      <c r="J29" s="59">
        <f>IF((D29&lt;=11),VLOOKUP(I29,'11 лет'!$C$3:$D$75,2),IF((D29=12),VLOOKUP(I29,'12 лет'!$C$3:$D$75,2),IF((D29=13),VLOOKUP(I29,'13 лет'!$D$3:$E$75,2),IF((D29=14),VLOOKUP(I29,'14 лет'!$D$3:$E$75,2),IF((D29=15),VLOOKUP(I29,'15 лет'!$C$3:$D$75,2),IF((D29=16),VLOOKUP(I29,'16 лет'!$C$3:$D$75,2),VLOOKUP(I29,'17 лет'!$C$3:$D$75,2)))))))</f>
        <v>7</v>
      </c>
      <c r="K29" s="59">
        <v>27</v>
      </c>
      <c r="L29" s="59">
        <f>IF((D29&lt;=11),VLOOKUP(K29,'11 лет'!$G$4:$I$74,3),IF((D29=12),VLOOKUP(K29,'12 лет'!$G$4:$I$74,3),IF((D29=13),VLOOKUP(K29,'13 лет'!$H$4:$J$74,3),IF((D29=14),VLOOKUP(K29,'14 лет'!$H$4:$J$74,3),IF((D29=15),VLOOKUP(K29,'15 лет'!$G$4:$I$74,3),IF((D29=16),VLOOKUP(K29,'16 лет'!$G$4:$I$74,3),VLOOKUP(K29,'17 лет'!$G$4:$I$74,3)))))))</f>
        <v>43</v>
      </c>
      <c r="M29" s="59">
        <v>120</v>
      </c>
      <c r="N29" s="59">
        <f>IF((D29&lt;=11),VLOOKUP(M29,'11 лет'!$F$4:$I$74,4),IF((D29=12),VLOOKUP(M29,'12 лет'!$F$4:$I$74,4),IF((D29=13),VLOOKUP(M29,'13 лет'!$G$4:$J$74,4),IF((D29=14),VLOOKUP(M29,'14 лет'!$G$4:$J$74,4),IF((D29=15),VLOOKUP(M29,'15 лет'!$F$4:$I$74,4),IF((D29=16),VLOOKUP(M29,'16 лет'!$F$4:$I$74,4),VLOOKUP(M29,'17 лет'!$F$4:$I$74,4)))))))</f>
        <v>4</v>
      </c>
      <c r="O29" s="59">
        <v>3</v>
      </c>
      <c r="P29" s="59">
        <f>IF((D29&lt;=11),VLOOKUP(O29,'11 лет'!$E$4:$I$74,5),IF((D29=12),VLOOKUP(O29,'12 лет'!$E$4:$I$74,5),IF((D29=13),VLOOKUP(O29,'13 лет'!$F$4:$J$74,5),IF((D29=14),VLOOKUP(O29,'14 лет'!$F$4:$J$74,5),IF((D29=15),VLOOKUP(O29,'15 лет'!$E$4:$I$74,5),IF((D29=16),VLOOKUP(O29,'16 лет'!$E$4:$I$74,5),VLOOKUP(O29,'17 лет'!$E$4:$I$74,5)))))))</f>
        <v>21</v>
      </c>
      <c r="Q29" s="59">
        <v>4</v>
      </c>
      <c r="R29" s="59">
        <f>IF((D29&lt;=11),VLOOKUP(Q29,'11 лет'!$H$4:$I$74,2),IF((D29=12),VLOOKUP(Q29,'12 лет'!$H$4:$I$74,2),IF((D29=13),VLOOKUP(Q29,'13 лет'!$I$4:$J$74,2),IF((D29=14),VLOOKUP(Q29,'14 лет'!$I$4:$J$74,2),IF((D29=15),VLOOKUP(Q29,'15 лет'!$H$4:$I$74,2),IF((D29=16),VLOOKUP(Q29,'16 лет'!$H$4:$I$74,2),VLOOKUP(Q29,'17 лет'!$H$4:$I$74,2)))))))</f>
        <v>21</v>
      </c>
      <c r="S29" s="59">
        <f>SUM(F29,H29,J29,L29,N29,P29,R29)</f>
        <v>101</v>
      </c>
      <c r="T29" s="59"/>
    </row>
    <row r="30" spans="1:20" ht="12.75">
      <c r="A30" s="59">
        <v>2</v>
      </c>
      <c r="B30" s="59" t="s">
        <v>291</v>
      </c>
      <c r="C30" s="59" t="s">
        <v>292</v>
      </c>
      <c r="D30" s="59">
        <v>10</v>
      </c>
      <c r="E30" s="59">
        <v>9.9</v>
      </c>
      <c r="F30" s="59">
        <f>IF((D30&lt;=11),VLOOKUP(E30,'11 лет'!$B$3:$D$75,3),IF((D30=12),VLOOKUP(E30,'12 лет'!$B$3:$D$75,3),IF((D30=13),VLOOKUP(E30,'13 лет'!$B$3:$E$75,4),IF((D30=14),VLOOKUP(E30,'14 лет'!$B$3:$E$75,4),IF((D30=15),VLOOKUP(E30,'15 лет'!$B$3:$D$75,3),IF((D30=16),VLOOKUP(E30,'16 лет'!$B$3:$D$75,3),VLOOKUP(E30,'17 лет'!$B$3:$D$75,3)))))))</f>
        <v>7</v>
      </c>
      <c r="G30" s="62">
        <v>0</v>
      </c>
      <c r="H30" s="59">
        <f>IF((D30&lt;=11),VLOOKUP(G30,'11 лет'!$A$3:$D$75,4),IF((D30=12),VLOOKUP(G30,'12 лет'!$A$3:$D$75,4),IF((D30=13),VLOOKUP(G30,'13 лет'!$A$3:$E$75,5),IF((D30=14),VLOOKUP(G30,'14 лет'!$A$3:$E$75,5),IF((D30=15),VLOOKUP(G30,'15 лет'!$A$3:$D$75,4),IF((D30=16),VLOOKUP(G30,'16 лет'!$A$3:$D$75,4),VLOOKUP(G30,'17 лет'!$A$3:$D$75,4)))))))</f>
        <v>0</v>
      </c>
      <c r="I30" s="59">
        <v>6.8</v>
      </c>
      <c r="J30" s="59">
        <f>IF((D30&lt;=11),VLOOKUP(I30,'11 лет'!$C$3:$D$75,2),IF((D30=12),VLOOKUP(I30,'12 лет'!$C$3:$D$75,2),IF((D30=13),VLOOKUP(I30,'13 лет'!$D$3:$E$75,2),IF((D30=14),VLOOKUP(I30,'14 лет'!$D$3:$E$75,2),IF((D30=15),VLOOKUP(I30,'15 лет'!$C$3:$D$75,2),IF((D30=16),VLOOKUP(I30,'16 лет'!$C$3:$D$75,2),VLOOKUP(I30,'17 лет'!$C$3:$D$75,2)))))))</f>
        <v>3</v>
      </c>
      <c r="K30" s="59">
        <v>30</v>
      </c>
      <c r="L30" s="59">
        <f>IF((D30&lt;=11),VLOOKUP(K30,'11 лет'!$G$4:$I$74,3),IF((D30=12),VLOOKUP(K30,'12 лет'!$G$4:$I$74,3),IF((D30=13),VLOOKUP(K30,'13 лет'!$H$4:$J$74,3),IF((D30=14),VLOOKUP(K30,'14 лет'!$H$4:$J$74,3),IF((D30=15),VLOOKUP(K30,'15 лет'!$G$4:$I$74,3),IF((D30=16),VLOOKUP(K30,'16 лет'!$G$4:$I$74,3),VLOOKUP(K30,'17 лет'!$G$4:$I$74,3)))))))</f>
        <v>50</v>
      </c>
      <c r="M30" s="59">
        <v>125</v>
      </c>
      <c r="N30" s="59">
        <f>IF((D30&lt;=11),VLOOKUP(M30,'11 лет'!$F$4:$I$74,4),IF((D30=12),VLOOKUP(M30,'12 лет'!$F$4:$I$74,4),IF((D30=13),VLOOKUP(M30,'13 лет'!$G$4:$J$74,4),IF((D30=14),VLOOKUP(M30,'14 лет'!$G$4:$J$74,4),IF((D30=15),VLOOKUP(M30,'15 лет'!$F$4:$I$74,4),IF((D30=16),VLOOKUP(M30,'16 лет'!$F$4:$I$74,4),VLOOKUP(M30,'17 лет'!$F$4:$I$74,4)))))))</f>
        <v>6</v>
      </c>
      <c r="O30" s="59">
        <v>0</v>
      </c>
      <c r="P30" s="59">
        <f>IF((D30&lt;=11),VLOOKUP(O30,'11 лет'!$E$4:$I$74,5),IF((D30=12),VLOOKUP(O30,'12 лет'!$E$4:$I$74,5),IF((D30=13),VLOOKUP(O30,'13 лет'!$F$4:$J$74,5),IF((D30=14),VLOOKUP(O30,'14 лет'!$F$4:$J$74,5),IF((D30=15),VLOOKUP(O30,'15 лет'!$E$4:$I$74,5),IF((D30=16),VLOOKUP(O30,'16 лет'!$E$4:$I$74,5),VLOOKUP(O30,'17 лет'!$E$4:$I$74,5)))))))</f>
        <v>0</v>
      </c>
      <c r="Q30" s="59">
        <v>-6</v>
      </c>
      <c r="R30" s="59">
        <f>IF((D30&lt;=11),VLOOKUP(Q30,'11 лет'!$H$4:$I$74,2),IF((D30=12),VLOOKUP(Q30,'12 лет'!$H$4:$I$74,2),IF((D30=13),VLOOKUP(Q30,'13 лет'!$I$4:$J$74,2),IF((D30=14),VLOOKUP(Q30,'14 лет'!$I$4:$J$74,2),IF((D30=15),VLOOKUP(Q30,'15 лет'!$H$4:$I$74,2),IF((D30=16),VLOOKUP(Q30,'16 лет'!$H$4:$I$74,2),VLOOKUP(Q30,'17 лет'!$H$4:$I$74,2)))))))</f>
        <v>0</v>
      </c>
      <c r="S30" s="59">
        <f>SUM(F30,H30,J30,L30,N30,P30,R30)</f>
        <v>66</v>
      </c>
      <c r="T30" s="59"/>
    </row>
    <row r="31" spans="1:20" ht="12.75">
      <c r="A31" s="59">
        <v>3</v>
      </c>
      <c r="B31" s="59" t="s">
        <v>293</v>
      </c>
      <c r="C31" s="59" t="s">
        <v>294</v>
      </c>
      <c r="D31" s="59">
        <v>10</v>
      </c>
      <c r="E31" s="59">
        <v>9.2</v>
      </c>
      <c r="F31" s="59">
        <f>IF((D31&lt;=11),VLOOKUP(E31,'11 лет'!$B$3:$D$75,3),IF((D31=12),VLOOKUP(E31,'12 лет'!$B$3:$D$75,3),IF((D31=13),VLOOKUP(E31,'13 лет'!$B$3:$E$75,4),IF((D31=14),VLOOKUP(E31,'14 лет'!$B$3:$E$75,4),IF((D31=15),VLOOKUP(E31,'15 лет'!$B$3:$D$75,3),IF((D31=16),VLOOKUP(E31,'16 лет'!$B$3:$D$75,3),VLOOKUP(E31,'17 лет'!$B$3:$D$75,3)))))))</f>
        <v>19</v>
      </c>
      <c r="G31" s="62">
        <v>0</v>
      </c>
      <c r="H31" s="59">
        <f>IF((D31&lt;=11),VLOOKUP(G31,'11 лет'!$A$3:$D$75,4),IF((D31=12),VLOOKUP(G31,'12 лет'!$A$3:$D$75,4),IF((D31=13),VLOOKUP(G31,'13 лет'!$A$3:$E$75,5),IF((D31=14),VLOOKUP(G31,'14 лет'!$A$3:$E$75,5),IF((D31=15),VLOOKUP(G31,'15 лет'!$A$3:$D$75,4),IF((D31=16),VLOOKUP(G31,'16 лет'!$A$3:$D$75,4),VLOOKUP(G31,'17 лет'!$A$3:$D$75,4)))))))</f>
        <v>0</v>
      </c>
      <c r="I31" s="59">
        <v>6.4</v>
      </c>
      <c r="J31" s="59">
        <f>IF((D31&lt;=11),VLOOKUP(I31,'11 лет'!$C$3:$D$75,2),IF((D31=12),VLOOKUP(I31,'12 лет'!$C$3:$D$75,2),IF((D31=13),VLOOKUP(I31,'13 лет'!$D$3:$E$75,2),IF((D31=14),VLOOKUP(I31,'14 лет'!$D$3:$E$75,2),IF((D31=15),VLOOKUP(I31,'15 лет'!$C$3:$D$75,2),IF((D31=16),VLOOKUP(I31,'16 лет'!$C$3:$D$75,2),VLOOKUP(I31,'17 лет'!$C$3:$D$75,2)))))))</f>
        <v>11</v>
      </c>
      <c r="K31" s="59">
        <v>27</v>
      </c>
      <c r="L31" s="59">
        <f>IF((D31&lt;=11),VLOOKUP(K31,'11 лет'!$G$4:$I$74,3),IF((D31=12),VLOOKUP(K31,'12 лет'!$G$4:$I$74,3),IF((D31=13),VLOOKUP(K31,'13 лет'!$H$4:$J$74,3),IF((D31=14),VLOOKUP(K31,'14 лет'!$H$4:$J$74,3),IF((D31=15),VLOOKUP(K31,'15 лет'!$G$4:$I$74,3),IF((D31=16),VLOOKUP(K31,'16 лет'!$G$4:$I$74,3),VLOOKUP(K31,'17 лет'!$G$4:$I$74,3)))))))</f>
        <v>43</v>
      </c>
      <c r="M31" s="59">
        <v>115</v>
      </c>
      <c r="N31" s="59">
        <f>IF((D31&lt;=11),VLOOKUP(M31,'11 лет'!$F$4:$I$74,4),IF((D31=12),VLOOKUP(M31,'12 лет'!$F$4:$I$74,4),IF((D31=13),VLOOKUP(M31,'13 лет'!$G$4:$J$74,4),IF((D31=14),VLOOKUP(M31,'14 лет'!$G$4:$J$74,4),IF((D31=15),VLOOKUP(M31,'15 лет'!$F$4:$I$74,4),IF((D31=16),VLOOKUP(M31,'16 лет'!$F$4:$I$74,4),VLOOKUP(M31,'17 лет'!$F$4:$I$74,4)))))))</f>
        <v>2</v>
      </c>
      <c r="O31" s="59">
        <v>1</v>
      </c>
      <c r="P31" s="59">
        <f>IF((D31&lt;=11),VLOOKUP(O31,'11 лет'!$E$4:$I$74,5),IF((D31=12),VLOOKUP(O31,'12 лет'!$E$4:$I$74,5),IF((D31=13),VLOOKUP(O31,'13 лет'!$F$4:$J$74,5),IF((D31=14),VLOOKUP(O31,'14 лет'!$F$4:$J$74,5),IF((D31=15),VLOOKUP(O31,'15 лет'!$E$4:$I$74,5),IF((D31=16),VLOOKUP(O31,'16 лет'!$E$4:$I$74,5),VLOOKUP(O31,'17 лет'!$E$4:$I$74,5)))))))</f>
        <v>13</v>
      </c>
      <c r="Q31" s="59">
        <v>3</v>
      </c>
      <c r="R31" s="59">
        <f>IF((D31&lt;=11),VLOOKUP(Q31,'11 лет'!$H$4:$I$74,2),IF((D31=12),VLOOKUP(Q31,'12 лет'!$H$4:$I$74,2),IF((D31=13),VLOOKUP(Q31,'13 лет'!$I$4:$J$74,2),IF((D31=14),VLOOKUP(Q31,'14 лет'!$I$4:$J$74,2),IF((D31=15),VLOOKUP(Q31,'15 лет'!$H$4:$I$74,2),IF((D31=16),VLOOKUP(Q31,'16 лет'!$H$4:$I$74,2),VLOOKUP(Q31,'17 лет'!$H$4:$I$74,2)))))))</f>
        <v>18</v>
      </c>
      <c r="S31" s="59">
        <f aca="true" t="shared" si="2" ref="S31:S36">SUM(F31,H31,J31,L31,N31,P31,R31)</f>
        <v>106</v>
      </c>
      <c r="T31" s="59"/>
    </row>
    <row r="32" spans="1:20" ht="12.75">
      <c r="A32" s="59">
        <v>4</v>
      </c>
      <c r="B32" s="59" t="s">
        <v>295</v>
      </c>
      <c r="C32" s="59" t="s">
        <v>296</v>
      </c>
      <c r="D32" s="59">
        <v>10</v>
      </c>
      <c r="E32" s="59">
        <v>10.2</v>
      </c>
      <c r="F32" s="59">
        <f>IF((D32&lt;=11),VLOOKUP(E32,'11 лет'!$B$3:$D$75,3),IF((D32=12),VLOOKUP(E32,'12 лет'!$B$3:$D$75,3),IF((D32=13),VLOOKUP(E32,'13 лет'!$B$3:$E$75,4),IF((D32=14),VLOOKUP(E32,'14 лет'!$B$3:$E$75,4),IF((D32=15),VLOOKUP(E32,'15 лет'!$B$3:$D$75,3),IF((D32=16),VLOOKUP(E32,'16 лет'!$B$3:$D$75,3),VLOOKUP(E32,'17 лет'!$B$3:$D$75,3)))))))</f>
        <v>4</v>
      </c>
      <c r="G32" s="62">
        <v>0</v>
      </c>
      <c r="H32" s="59">
        <f>IF((D32&lt;=11),VLOOKUP(G32,'11 лет'!$A$3:$D$75,4),IF((D32=12),VLOOKUP(G32,'12 лет'!$A$3:$D$75,4),IF((D32=13),VLOOKUP(G32,'13 лет'!$A$3:$E$75,5),IF((D32=14),VLOOKUP(G32,'14 лет'!$A$3:$E$75,5),IF((D32=15),VLOOKUP(G32,'15 лет'!$A$3:$D$75,4),IF((D32=16),VLOOKUP(G32,'16 лет'!$A$3:$D$75,4),VLOOKUP(G32,'17 лет'!$A$3:$D$75,4)))))))</f>
        <v>0</v>
      </c>
      <c r="I32" s="59">
        <v>6.8</v>
      </c>
      <c r="J32" s="59">
        <f>IF((D32&lt;=11),VLOOKUP(I32,'11 лет'!$C$3:$D$75,2),IF((D32=12),VLOOKUP(I32,'12 лет'!$C$3:$D$75,2),IF((D32=13),VLOOKUP(I32,'13 лет'!$D$3:$E$75,2),IF((D32=14),VLOOKUP(I32,'14 лет'!$D$3:$E$75,2),IF((D32=15),VLOOKUP(I32,'15 лет'!$C$3:$D$75,2),IF((D32=16),VLOOKUP(I32,'16 лет'!$C$3:$D$75,2),VLOOKUP(I32,'17 лет'!$C$3:$D$75,2)))))))</f>
        <v>3</v>
      </c>
      <c r="K32" s="59">
        <v>24</v>
      </c>
      <c r="L32" s="59">
        <f>IF((D32&lt;=11),VLOOKUP(K32,'11 лет'!$G$4:$I$74,3),IF((D32=12),VLOOKUP(K32,'12 лет'!$G$4:$I$74,3),IF((D32=13),VLOOKUP(K32,'13 лет'!$H$4:$J$74,3),IF((D32=14),VLOOKUP(K32,'14 лет'!$H$4:$J$74,3),IF((D32=15),VLOOKUP(K32,'15 лет'!$G$4:$I$74,3),IF((D32=16),VLOOKUP(K32,'16 лет'!$G$4:$I$74,3),VLOOKUP(K32,'17 лет'!$G$4:$I$74,3)))))))</f>
        <v>37</v>
      </c>
      <c r="M32" s="59">
        <v>125</v>
      </c>
      <c r="N32" s="59">
        <f>IF((D32&lt;=11),VLOOKUP(M32,'11 лет'!$F$4:$I$74,4),IF((D32=12),VLOOKUP(M32,'12 лет'!$F$4:$I$74,4),IF((D32=13),VLOOKUP(M32,'13 лет'!$G$4:$J$74,4),IF((D32=14),VLOOKUP(M32,'14 лет'!$G$4:$J$74,4),IF((D32=15),VLOOKUP(M32,'15 лет'!$F$4:$I$74,4),IF((D32=16),VLOOKUP(M32,'16 лет'!$F$4:$I$74,4),VLOOKUP(M32,'17 лет'!$F$4:$I$74,4)))))))</f>
        <v>6</v>
      </c>
      <c r="O32" s="59">
        <v>0</v>
      </c>
      <c r="P32" s="59">
        <f>IF((D32&lt;=11),VLOOKUP(O32,'11 лет'!$E$4:$I$74,5),IF((D32=12),VLOOKUP(O32,'12 лет'!$E$4:$I$74,5),IF((D32=13),VLOOKUP(O32,'13 лет'!$F$4:$J$74,5),IF((D32=14),VLOOKUP(O32,'14 лет'!$F$4:$J$74,5),IF((D32=15),VLOOKUP(O32,'15 лет'!$E$4:$I$74,5),IF((D32=16),VLOOKUP(O32,'16 лет'!$E$4:$I$74,5),VLOOKUP(O32,'17 лет'!$E$4:$I$74,5)))))))</f>
        <v>0</v>
      </c>
      <c r="Q32" s="59">
        <v>-4</v>
      </c>
      <c r="R32" s="59">
        <f>IF((D32&lt;=11),VLOOKUP(Q32,'11 лет'!$H$4:$I$74,2),IF((D32=12),VLOOKUP(Q32,'12 лет'!$H$4:$I$74,2),IF((D32=13),VLOOKUP(Q32,'13 лет'!$I$4:$J$74,2),IF((D32=14),VLOOKUP(Q32,'14 лет'!$I$4:$J$74,2),IF((D32=15),VLOOKUP(Q32,'15 лет'!$H$4:$I$74,2),IF((D32=16),VLOOKUP(Q32,'16 лет'!$H$4:$I$74,2),VLOOKUP(Q32,'17 лет'!$H$4:$I$74,2)))))))</f>
        <v>1</v>
      </c>
      <c r="S32" s="59">
        <f t="shared" si="2"/>
        <v>51</v>
      </c>
      <c r="T32" s="59"/>
    </row>
    <row r="33" spans="1:20" ht="12.75">
      <c r="A33" s="59">
        <v>5</v>
      </c>
      <c r="B33" s="59" t="s">
        <v>297</v>
      </c>
      <c r="C33" s="59" t="s">
        <v>298</v>
      </c>
      <c r="D33" s="59">
        <v>10</v>
      </c>
      <c r="E33" s="59">
        <v>9.8</v>
      </c>
      <c r="F33" s="59">
        <f>IF((D33&lt;=11),VLOOKUP(E33,'11 лет'!$B$3:$D$75,3),IF((D33=12),VLOOKUP(E33,'12 лет'!$B$3:$D$75,3),IF((D33=13),VLOOKUP(E33,'13 лет'!$B$3:$E$75,4),IF((D33=14),VLOOKUP(E33,'14 лет'!$B$3:$E$75,4),IF((D33=15),VLOOKUP(E33,'15 лет'!$B$3:$D$75,3),IF((D33=16),VLOOKUP(E33,'16 лет'!$B$3:$D$75,3),VLOOKUP(E33,'17 лет'!$B$3:$D$75,3)))))))</f>
        <v>8</v>
      </c>
      <c r="G33" s="62">
        <v>0</v>
      </c>
      <c r="H33" s="59">
        <f>IF((D33&lt;=11),VLOOKUP(G33,'11 лет'!$A$3:$D$75,4),IF((D33=12),VLOOKUP(G33,'12 лет'!$A$3:$D$75,4),IF((D33=13),VLOOKUP(G33,'13 лет'!$A$3:$E$75,5),IF((D33=14),VLOOKUP(G33,'14 лет'!$A$3:$E$75,5),IF((D33=15),VLOOKUP(G33,'15 лет'!$A$3:$D$75,4),IF((D33=16),VLOOKUP(G33,'16 лет'!$A$3:$D$75,4),VLOOKUP(G33,'17 лет'!$A$3:$D$75,4)))))))</f>
        <v>0</v>
      </c>
      <c r="I33" s="59">
        <v>6.8</v>
      </c>
      <c r="J33" s="59">
        <f>IF((D33&lt;=11),VLOOKUP(I33,'11 лет'!$C$3:$D$75,2),IF((D33=12),VLOOKUP(I33,'12 лет'!$C$3:$D$75,2),IF((D33=13),VLOOKUP(I33,'13 лет'!$D$3:$E$75,2),IF((D33=14),VLOOKUP(I33,'14 лет'!$D$3:$E$75,2),IF((D33=15),VLOOKUP(I33,'15 лет'!$C$3:$D$75,2),IF((D33=16),VLOOKUP(I33,'16 лет'!$C$3:$D$75,2),VLOOKUP(I33,'17 лет'!$C$3:$D$75,2)))))))</f>
        <v>3</v>
      </c>
      <c r="K33" s="59">
        <v>29</v>
      </c>
      <c r="L33" s="59">
        <f>IF((D33&lt;=11),VLOOKUP(K33,'11 лет'!$G$4:$I$74,3),IF((D33=12),VLOOKUP(K33,'12 лет'!$G$4:$I$74,3),IF((D33=13),VLOOKUP(K33,'13 лет'!$H$4:$J$74,3),IF((D33=14),VLOOKUP(K33,'14 лет'!$H$4:$J$74,3),IF((D33=15),VLOOKUP(K33,'15 лет'!$G$4:$I$74,3),IF((D33=16),VLOOKUP(K33,'16 лет'!$G$4:$I$74,3),VLOOKUP(K33,'17 лет'!$G$4:$I$74,3)))))))</f>
        <v>47</v>
      </c>
      <c r="M33" s="59">
        <v>110</v>
      </c>
      <c r="N33" s="59">
        <f>IF((D33&lt;=11),VLOOKUP(M33,'11 лет'!$F$4:$I$74,4),IF((D33=12),VLOOKUP(M33,'12 лет'!$F$4:$I$74,4),IF((D33=13),VLOOKUP(M33,'13 лет'!$G$4:$J$74,4),IF((D33=14),VLOOKUP(M33,'14 лет'!$G$4:$J$74,4),IF((D33=15),VLOOKUP(M33,'15 лет'!$F$4:$I$74,4),IF((D33=16),VLOOKUP(M33,'16 лет'!$F$4:$I$74,4),VLOOKUP(M33,'17 лет'!$F$4:$I$74,4)))))))</f>
        <v>1</v>
      </c>
      <c r="O33" s="59">
        <v>0</v>
      </c>
      <c r="P33" s="59">
        <f>IF((D33&lt;=11),VLOOKUP(O33,'11 лет'!$E$4:$I$74,5),IF((D33=12),VLOOKUP(O33,'12 лет'!$E$4:$I$74,5),IF((D33=13),VLOOKUP(O33,'13 лет'!$F$4:$J$74,5),IF((D33=14),VLOOKUP(O33,'14 лет'!$F$4:$J$74,5),IF((D33=15),VLOOKUP(O33,'15 лет'!$E$4:$I$74,5),IF((D33=16),VLOOKUP(O33,'16 лет'!$E$4:$I$74,5),VLOOKUP(O33,'17 лет'!$E$4:$I$74,5)))))))</f>
        <v>0</v>
      </c>
      <c r="Q33" s="59">
        <v>-5</v>
      </c>
      <c r="R33" s="59">
        <f>IF((D33&lt;=11),VLOOKUP(Q33,'11 лет'!$H$4:$I$74,2),IF((D33=12),VLOOKUP(Q33,'12 лет'!$H$4:$I$74,2),IF((D33=13),VLOOKUP(Q33,'13 лет'!$I$4:$J$74,2),IF((D33=14),VLOOKUP(Q33,'14 лет'!$I$4:$J$74,2),IF((D33=15),VLOOKUP(Q33,'15 лет'!$H$4:$I$74,2),IF((D33=16),VLOOKUP(Q33,'16 лет'!$H$4:$I$74,2),VLOOKUP(Q33,'17 лет'!$H$4:$I$74,2)))))))</f>
        <v>0</v>
      </c>
      <c r="S33" s="59">
        <f t="shared" si="2"/>
        <v>59</v>
      </c>
      <c r="T33" s="59"/>
    </row>
    <row r="34" spans="1:20" ht="12.75">
      <c r="A34" s="59">
        <v>6</v>
      </c>
      <c r="B34" s="59" t="s">
        <v>299</v>
      </c>
      <c r="C34" s="59" t="s">
        <v>300</v>
      </c>
      <c r="D34" s="59">
        <v>10</v>
      </c>
      <c r="E34" s="59">
        <v>10</v>
      </c>
      <c r="F34" s="59">
        <f>IF((D34&lt;=11),VLOOKUP(E34,'11 лет'!$B$3:$D$75,3),IF((D34=12),VLOOKUP(E34,'12 лет'!$B$3:$D$75,3),IF((D34=13),VLOOKUP(E34,'13 лет'!$B$3:$E$75,4),IF((D34=14),VLOOKUP(E34,'14 лет'!$B$3:$E$75,4),IF((D34=15),VLOOKUP(E34,'15 лет'!$B$3:$D$75,3),IF((D34=16),VLOOKUP(E34,'16 лет'!$B$3:$D$75,3),VLOOKUP(E34,'17 лет'!$B$3:$D$75,3)))))))</f>
        <v>6</v>
      </c>
      <c r="G34" s="62">
        <v>0</v>
      </c>
      <c r="H34" s="59">
        <f>IF((D34&lt;=11),VLOOKUP(G34,'11 лет'!$A$3:$D$75,4),IF((D34=12),VLOOKUP(G34,'12 лет'!$A$3:$D$75,4),IF((D34=13),VLOOKUP(G34,'13 лет'!$A$3:$E$75,5),IF((D34=14),VLOOKUP(G34,'14 лет'!$A$3:$E$75,5),IF((D34=15),VLOOKUP(G34,'15 лет'!$A$3:$D$75,4),IF((D34=16),VLOOKUP(G34,'16 лет'!$A$3:$D$75,4),VLOOKUP(G34,'17 лет'!$A$3:$D$75,4)))))))</f>
        <v>0</v>
      </c>
      <c r="I34" s="59">
        <v>6.9</v>
      </c>
      <c r="J34" s="59">
        <f>IF((D34&lt;=11),VLOOKUP(I34,'11 лет'!$C$3:$D$75,2),IF((D34=12),VLOOKUP(I34,'12 лет'!$C$3:$D$75,2),IF((D34=13),VLOOKUP(I34,'13 лет'!$D$3:$E$75,2),IF((D34=14),VLOOKUP(I34,'14 лет'!$D$3:$E$75,2),IF((D34=15),VLOOKUP(I34,'15 лет'!$C$3:$D$75,2),IF((D34=16),VLOOKUP(I34,'16 лет'!$C$3:$D$75,2),VLOOKUP(I34,'17 лет'!$C$3:$D$75,2)))))))</f>
        <v>1</v>
      </c>
      <c r="K34" s="59">
        <v>28</v>
      </c>
      <c r="L34" s="59">
        <f>IF((D34&lt;=11),VLOOKUP(K34,'11 лет'!$G$4:$I$74,3),IF((D34=12),VLOOKUP(K34,'12 лет'!$G$4:$I$74,3),IF((D34=13),VLOOKUP(K34,'13 лет'!$H$4:$J$74,3),IF((D34=14),VLOOKUP(K34,'14 лет'!$H$4:$J$74,3),IF((D34=15),VLOOKUP(K34,'15 лет'!$G$4:$I$74,3),IF((D34=16),VLOOKUP(K34,'16 лет'!$G$4:$I$74,3),VLOOKUP(K34,'17 лет'!$G$4:$I$74,3)))))))</f>
        <v>45</v>
      </c>
      <c r="M34" s="59">
        <v>125</v>
      </c>
      <c r="N34" s="59">
        <f>IF((D34&lt;=11),VLOOKUP(M34,'11 лет'!$F$4:$I$74,4),IF((D34=12),VLOOKUP(M34,'12 лет'!$F$4:$I$74,4),IF((D34=13),VLOOKUP(M34,'13 лет'!$G$4:$J$74,4),IF((D34=14),VLOOKUP(M34,'14 лет'!$G$4:$J$74,4),IF((D34=15),VLOOKUP(M34,'15 лет'!$F$4:$I$74,4),IF((D34=16),VLOOKUP(M34,'16 лет'!$F$4:$I$74,4),VLOOKUP(M34,'17 лет'!$F$4:$I$74,4)))))))</f>
        <v>6</v>
      </c>
      <c r="O34" s="59">
        <v>1</v>
      </c>
      <c r="P34" s="59">
        <f>IF((D34&lt;=11),VLOOKUP(O34,'11 лет'!$E$4:$I$74,5),IF((D34=12),VLOOKUP(O34,'12 лет'!$E$4:$I$74,5),IF((D34=13),VLOOKUP(O34,'13 лет'!$F$4:$J$74,5),IF((D34=14),VLOOKUP(O34,'14 лет'!$F$4:$J$74,5),IF((D34=15),VLOOKUP(O34,'15 лет'!$E$4:$I$74,5),IF((D34=16),VLOOKUP(O34,'16 лет'!$E$4:$I$74,5),VLOOKUP(O34,'17 лет'!$E$4:$I$74,5)))))))</f>
        <v>13</v>
      </c>
      <c r="Q34" s="59">
        <v>-6</v>
      </c>
      <c r="R34" s="59">
        <f>IF((D34&lt;=11),VLOOKUP(Q34,'11 лет'!$H$4:$I$74,2),IF((D34=12),VLOOKUP(Q34,'12 лет'!$H$4:$I$74,2),IF((D34=13),VLOOKUP(Q34,'13 лет'!$I$4:$J$74,2),IF((D34=14),VLOOKUP(Q34,'14 лет'!$I$4:$J$74,2),IF((D34=15),VLOOKUP(Q34,'15 лет'!$H$4:$I$74,2),IF((D34=16),VLOOKUP(Q34,'16 лет'!$H$4:$I$74,2),VLOOKUP(Q34,'17 лет'!$H$4:$I$74,2)))))))</f>
        <v>0</v>
      </c>
      <c r="S34" s="59">
        <f t="shared" si="2"/>
        <v>71</v>
      </c>
      <c r="T34" s="59"/>
    </row>
    <row r="35" spans="1:20" ht="12.75">
      <c r="A35" s="59">
        <v>7</v>
      </c>
      <c r="B35" s="59" t="s">
        <v>301</v>
      </c>
      <c r="C35" s="59" t="s">
        <v>302</v>
      </c>
      <c r="D35" s="59">
        <v>9</v>
      </c>
      <c r="E35" s="59">
        <v>9.8</v>
      </c>
      <c r="F35" s="59">
        <f>IF((D35&lt;=11),VLOOKUP(E35,'11 лет'!$B$3:$D$75,3),IF((D35=12),VLOOKUP(E35,'12 лет'!$B$3:$D$75,3),IF((D35=13),VLOOKUP(E35,'13 лет'!$B$3:$E$75,4),IF((D35=14),VLOOKUP(E35,'14 лет'!$B$3:$E$75,4),IF((D35=15),VLOOKUP(E35,'15 лет'!$B$3:$D$75,3),IF((D35=16),VLOOKUP(E35,'16 лет'!$B$3:$D$75,3),VLOOKUP(E35,'17 лет'!$B$3:$D$75,3)))))))</f>
        <v>8</v>
      </c>
      <c r="G35" s="62">
        <v>0</v>
      </c>
      <c r="H35" s="59">
        <f>IF((D35&lt;=11),VLOOKUP(G35,'11 лет'!$A$3:$D$75,4),IF((D35=12),VLOOKUP(G35,'12 лет'!$A$3:$D$75,4),IF((D35=13),VLOOKUP(G35,'13 лет'!$A$3:$E$75,5),IF((D35=14),VLOOKUP(G35,'14 лет'!$A$3:$E$75,5),IF((D35=15),VLOOKUP(G35,'15 лет'!$A$3:$D$75,4),IF((D35=16),VLOOKUP(G35,'16 лет'!$A$3:$D$75,4),VLOOKUP(G35,'17 лет'!$A$3:$D$75,4)))))))</f>
        <v>0</v>
      </c>
      <c r="I35" s="59">
        <v>6.5</v>
      </c>
      <c r="J35" s="59">
        <f>IF((D35&lt;=11),VLOOKUP(I35,'11 лет'!$C$3:$D$75,2),IF((D35=12),VLOOKUP(I35,'12 лет'!$C$3:$D$75,2),IF((D35=13),VLOOKUP(I35,'13 лет'!$D$3:$E$75,2),IF((D35=14),VLOOKUP(I35,'14 лет'!$D$3:$E$75,2),IF((D35=15),VLOOKUP(I35,'15 лет'!$C$3:$D$75,2),IF((D35=16),VLOOKUP(I35,'16 лет'!$C$3:$D$75,2),VLOOKUP(I35,'17 лет'!$C$3:$D$75,2)))))))</f>
        <v>9</v>
      </c>
      <c r="K35" s="59">
        <v>24</v>
      </c>
      <c r="L35" s="59">
        <f>IF((D35&lt;=11),VLOOKUP(K35,'11 лет'!$G$4:$I$74,3),IF((D35=12),VLOOKUP(K35,'12 лет'!$G$4:$I$74,3),IF((D35=13),VLOOKUP(K35,'13 лет'!$H$4:$J$74,3),IF((D35=14),VLOOKUP(K35,'14 лет'!$H$4:$J$74,3),IF((D35=15),VLOOKUP(K35,'15 лет'!$G$4:$I$74,3),IF((D35=16),VLOOKUP(K35,'16 лет'!$G$4:$I$74,3),VLOOKUP(K35,'17 лет'!$G$4:$I$74,3)))))))</f>
        <v>37</v>
      </c>
      <c r="M35" s="59">
        <v>115</v>
      </c>
      <c r="N35" s="59">
        <f>IF((D35&lt;=11),VLOOKUP(M35,'11 лет'!$F$4:$I$74,4),IF((D35=12),VLOOKUP(M35,'12 лет'!$F$4:$I$74,4),IF((D35=13),VLOOKUP(M35,'13 лет'!$G$4:$J$74,4),IF((D35=14),VLOOKUP(M35,'14 лет'!$G$4:$J$74,4),IF((D35=15),VLOOKUP(M35,'15 лет'!$F$4:$I$74,4),IF((D35=16),VLOOKUP(M35,'16 лет'!$F$4:$I$74,4),VLOOKUP(M35,'17 лет'!$F$4:$I$74,4)))))))</f>
        <v>2</v>
      </c>
      <c r="O35" s="59">
        <v>1</v>
      </c>
      <c r="P35" s="59">
        <f>IF((D35&lt;=11),VLOOKUP(O35,'11 лет'!$E$4:$I$74,5),IF((D35=12),VLOOKUP(O35,'12 лет'!$E$4:$I$74,5),IF((D35=13),VLOOKUP(O35,'13 лет'!$F$4:$J$74,5),IF((D35=14),VLOOKUP(O35,'14 лет'!$F$4:$J$74,5),IF((D35=15),VLOOKUP(O35,'15 лет'!$E$4:$I$74,5),IF((D35=16),VLOOKUP(O35,'16 лет'!$E$4:$I$74,5),VLOOKUP(O35,'17 лет'!$E$4:$I$74,5)))))))</f>
        <v>13</v>
      </c>
      <c r="Q35" s="59">
        <v>0</v>
      </c>
      <c r="R35" s="59">
        <f>IF((D35&lt;=11),VLOOKUP(Q35,'11 лет'!$H$4:$I$74,2),IF((D35=12),VLOOKUP(Q35,'12 лет'!$H$4:$I$74,2),IF((D35=13),VLOOKUP(Q35,'13 лет'!$I$4:$J$74,2),IF((D35=14),VLOOKUP(Q35,'14 лет'!$I$4:$J$74,2),IF((D35=15),VLOOKUP(Q35,'15 лет'!$H$4:$I$74,2),IF((D35=16),VLOOKUP(Q35,'16 лет'!$H$4:$I$74,2),VLOOKUP(Q35,'17 лет'!$H$4:$I$74,2)))))))</f>
        <v>9</v>
      </c>
      <c r="S35" s="59">
        <f t="shared" si="2"/>
        <v>78</v>
      </c>
      <c r="T35" s="59"/>
    </row>
    <row r="36" spans="1:20" ht="12.75">
      <c r="A36" s="59">
        <v>8</v>
      </c>
      <c r="B36" s="59" t="s">
        <v>303</v>
      </c>
      <c r="C36" s="59" t="s">
        <v>304</v>
      </c>
      <c r="D36" s="59">
        <v>10</v>
      </c>
      <c r="E36" s="59">
        <v>9.9</v>
      </c>
      <c r="F36" s="59">
        <f>IF((D36&lt;=11),VLOOKUP(E36,'11 лет'!$B$3:$D$75,3),IF((D36=12),VLOOKUP(E36,'12 лет'!$B$3:$D$75,3),IF((D36=13),VLOOKUP(E36,'13 лет'!$B$3:$E$75,4),IF((D36=14),VLOOKUP(E36,'14 лет'!$B$3:$E$75,4),IF((D36=15),VLOOKUP(E36,'15 лет'!$B$3:$D$75,3),IF((D36=16),VLOOKUP(E36,'16 лет'!$B$3:$D$75,3),VLOOKUP(E36,'17 лет'!$B$3:$D$75,3)))))))</f>
        <v>7</v>
      </c>
      <c r="G36" s="62">
        <v>0</v>
      </c>
      <c r="H36" s="59">
        <f>IF((D36&lt;=11),VLOOKUP(G36,'11 лет'!$A$3:$D$75,4),IF((D36=12),VLOOKUP(G36,'12 лет'!$A$3:$D$75,4),IF((D36=13),VLOOKUP(G36,'13 лет'!$A$3:$E$75,5),IF((D36=14),VLOOKUP(G36,'14 лет'!$A$3:$E$75,5),IF((D36=15),VLOOKUP(G36,'15 лет'!$A$3:$D$75,4),IF((D36=16),VLOOKUP(G36,'16 лет'!$A$3:$D$75,4),VLOOKUP(G36,'17 лет'!$A$3:$D$75,4)))))))</f>
        <v>0</v>
      </c>
      <c r="I36" s="59">
        <v>6.8</v>
      </c>
      <c r="J36" s="59">
        <f>IF((D36&lt;=11),VLOOKUP(I36,'11 лет'!$C$3:$D$75,2),IF((D36=12),VLOOKUP(I36,'12 лет'!$C$3:$D$75,2),IF((D36=13),VLOOKUP(I36,'13 лет'!$D$3:$E$75,2),IF((D36=14),VLOOKUP(I36,'14 лет'!$D$3:$E$75,2),IF((D36=15),VLOOKUP(I36,'15 лет'!$C$3:$D$75,2),IF((D36=16),VLOOKUP(I36,'16 лет'!$C$3:$D$75,2),VLOOKUP(I36,'17 лет'!$C$3:$D$75,2)))))))</f>
        <v>3</v>
      </c>
      <c r="K36" s="59">
        <v>21</v>
      </c>
      <c r="L36" s="59">
        <f>IF((D36&lt;=11),VLOOKUP(K36,'11 лет'!$G$4:$I$74,3),IF((D36=12),VLOOKUP(K36,'12 лет'!$G$4:$I$74,3),IF((D36=13),VLOOKUP(K36,'13 лет'!$H$4:$J$74,3),IF((D36=14),VLOOKUP(K36,'14 лет'!$H$4:$J$74,3),IF((D36=15),VLOOKUP(K36,'15 лет'!$G$4:$I$74,3),IF((D36=16),VLOOKUP(K36,'16 лет'!$G$4:$I$74,3),VLOOKUP(K36,'17 лет'!$G$4:$I$74,3)))))))</f>
        <v>31</v>
      </c>
      <c r="M36" s="59">
        <v>130</v>
      </c>
      <c r="N36" s="59">
        <f>IF((D36&lt;=11),VLOOKUP(M36,'11 лет'!$F$4:$I$74,4),IF((D36=12),VLOOKUP(M36,'12 лет'!$F$4:$I$74,4),IF((D36=13),VLOOKUP(M36,'13 лет'!$G$4:$J$74,4),IF((D36=14),VLOOKUP(M36,'14 лет'!$G$4:$J$74,4),IF((D36=15),VLOOKUP(M36,'15 лет'!$F$4:$I$74,4),IF((D36=16),VLOOKUP(M36,'16 лет'!$F$4:$I$74,4),VLOOKUP(M36,'17 лет'!$F$4:$I$74,4)))))))</f>
        <v>7</v>
      </c>
      <c r="O36" s="59">
        <v>3</v>
      </c>
      <c r="P36" s="59">
        <f>IF((D36&lt;=11),VLOOKUP(O36,'11 лет'!$E$4:$I$74,5),IF((D36=12),VLOOKUP(O36,'12 лет'!$E$4:$I$74,5),IF((D36=13),VLOOKUP(O36,'13 лет'!$F$4:$J$74,5),IF((D36=14),VLOOKUP(O36,'14 лет'!$F$4:$J$74,5),IF((D36=15),VLOOKUP(O36,'15 лет'!$E$4:$I$74,5),IF((D36=16),VLOOKUP(O36,'16 лет'!$E$4:$I$74,5),VLOOKUP(O36,'17 лет'!$E$4:$I$74,5)))))))</f>
        <v>21</v>
      </c>
      <c r="Q36" s="59">
        <v>1</v>
      </c>
      <c r="R36" s="59">
        <f>IF((D36&lt;=11),VLOOKUP(Q36,'11 лет'!$H$4:$I$74,2),IF((D36=12),VLOOKUP(Q36,'12 лет'!$H$4:$I$74,2),IF((D36=13),VLOOKUP(Q36,'13 лет'!$I$4:$J$74,2),IF((D36=14),VLOOKUP(Q36,'14 лет'!$I$4:$J$74,2),IF((D36=15),VLOOKUP(Q36,'15 лет'!$H$4:$I$74,2),IF((D36=16),VLOOKUP(Q36,'16 лет'!$H$4:$I$74,2),VLOOKUP(Q36,'17 лет'!$H$4:$I$74,2)))))))</f>
        <v>12</v>
      </c>
      <c r="S36" s="59">
        <f t="shared" si="2"/>
        <v>81</v>
      </c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>
        <v>1</v>
      </c>
      <c r="B38" s="59" t="s">
        <v>305</v>
      </c>
      <c r="C38" s="60" t="s">
        <v>306</v>
      </c>
      <c r="D38" s="59">
        <v>10</v>
      </c>
      <c r="E38" s="59">
        <v>10.2</v>
      </c>
      <c r="F38" s="59">
        <f>IF((D38&lt;=11),VLOOKUP(E38,'11 лет'!$B$3:$D$75,3),IF((D38=12),VLOOKUP(E38,'12 лет'!$B$3:$D$75,3),IF((D38=13),VLOOKUP(E38,'13 лет'!$B$3:$E$75,4),IF((D38=14),VLOOKUP(E38,'14 лет'!$B$3:$E$75,4),IF((D38=15),VLOOKUP(E38,'15 лет'!$B$3:$D$75,3),IF((D38=16),VLOOKUP(E38,'16 лет'!$B$3:$D$75,3),VLOOKUP(E38,'17 лет'!$B$3:$D$75,3)))))))</f>
        <v>4</v>
      </c>
      <c r="G38" s="62">
        <v>0</v>
      </c>
      <c r="H38" s="59">
        <f>IF((D38&lt;=11),VLOOKUP(G38,'11 лет'!$A$3:$D$75,4),IF((D38=12),VLOOKUP(G38,'12 лет'!$A$3:$D$75,4),IF((D38=13),VLOOKUP(G38,'13 лет'!$A$3:$E$75,5),IF((D38=14),VLOOKUP(G38,'14 лет'!$A$3:$E$75,5),IF((D38=15),VLOOKUP(G38,'15 лет'!$A$3:$D$75,4),IF((D38=16),VLOOKUP(G38,'16 лет'!$A$3:$D$75,4),VLOOKUP(G38,'17 лет'!$A$3:$D$75,4)))))))</f>
        <v>0</v>
      </c>
      <c r="I38" s="59">
        <v>6.6</v>
      </c>
      <c r="J38" s="59">
        <f>IF((D38&lt;=11),VLOOKUP(I38,'11 лет'!$C$3:$D$75,2),IF((D38=12),VLOOKUP(I38,'12 лет'!$C$3:$D$75,2),IF((D38=13),VLOOKUP(I38,'13 лет'!$D$3:$E$75,2),IF((D38=14),VLOOKUP(I38,'14 лет'!$D$3:$E$75,2),IF((D38=15),VLOOKUP(I38,'15 лет'!$C$3:$D$75,2),IF((D38=16),VLOOKUP(I38,'16 лет'!$C$3:$D$75,2),VLOOKUP(I38,'17 лет'!$C$3:$D$75,2)))))))</f>
        <v>7</v>
      </c>
      <c r="K38" s="59">
        <v>27</v>
      </c>
      <c r="L38" s="59">
        <f>IF((D38&lt;=11),VLOOKUP(K38,'11 лет'!$G$4:$I$74,3),IF((D38=12),VLOOKUP(K38,'12 лет'!$G$4:$I$74,3),IF((D38=13),VLOOKUP(K38,'13 лет'!$H$4:$J$74,3),IF((D38=14),VLOOKUP(K38,'14 лет'!$H$4:$J$74,3),IF((D38=15),VLOOKUP(K38,'15 лет'!$G$4:$I$74,3),IF((D38=16),VLOOKUP(K38,'16 лет'!$G$4:$I$74,3),VLOOKUP(K38,'17 лет'!$G$4:$I$74,3)))))))</f>
        <v>43</v>
      </c>
      <c r="M38" s="59">
        <v>120</v>
      </c>
      <c r="N38" s="59">
        <f>IF((D38&lt;=11),VLOOKUP(M38,'11 лет'!$F$4:$I$74,4),IF((D38=12),VLOOKUP(M38,'12 лет'!$F$4:$I$74,4),IF((D38=13),VLOOKUP(M38,'13 лет'!$G$4:$J$74,4),IF((D38=14),VLOOKUP(M38,'14 лет'!$G$4:$J$74,4),IF((D38=15),VLOOKUP(M38,'15 лет'!$F$4:$I$74,4),IF((D38=16),VLOOKUP(M38,'16 лет'!$F$4:$I$74,4),VLOOKUP(M38,'17 лет'!$F$4:$I$74,4)))))))</f>
        <v>4</v>
      </c>
      <c r="O38" s="59">
        <v>3</v>
      </c>
      <c r="P38" s="59">
        <f>IF((D38&lt;=11),VLOOKUP(O38,'11 лет'!$E$4:$I$74,5),IF((D38=12),VLOOKUP(O38,'12 лет'!$E$4:$I$74,5),IF((D38=13),VLOOKUP(O38,'13 лет'!$F$4:$J$74,5),IF((D38=14),VLOOKUP(O38,'14 лет'!$F$4:$J$74,5),IF((D38=15),VLOOKUP(O38,'15 лет'!$E$4:$I$74,5),IF((D38=16),VLOOKUP(O38,'16 лет'!$E$4:$I$74,5),VLOOKUP(O38,'17 лет'!$E$4:$I$74,5)))))))</f>
        <v>21</v>
      </c>
      <c r="Q38" s="59">
        <v>4</v>
      </c>
      <c r="R38" s="59">
        <f>IF((D38&lt;=11),VLOOKUP(Q38,'11 лет'!$H$4:$I$74,2),IF((D38=12),VLOOKUP(Q38,'12 лет'!$H$4:$I$74,2),IF((D38=13),VLOOKUP(Q38,'13 лет'!$I$4:$J$74,2),IF((D38=14),VLOOKUP(Q38,'14 лет'!$I$4:$J$74,2),IF((D38=15),VLOOKUP(Q38,'15 лет'!$H$4:$I$74,2),IF((D38=16),VLOOKUP(Q38,'16 лет'!$H$4:$I$74,2),VLOOKUP(Q38,'17 лет'!$H$4:$I$74,2)))))))</f>
        <v>21</v>
      </c>
      <c r="S38" s="59">
        <f>SUM(F38,H38,J38,L38,N38,P38,R38)</f>
        <v>100</v>
      </c>
      <c r="T38" s="59"/>
    </row>
    <row r="39" spans="1:20" ht="12.75">
      <c r="A39" s="59">
        <v>2</v>
      </c>
      <c r="B39" s="59" t="s">
        <v>307</v>
      </c>
      <c r="C39" s="59" t="s">
        <v>308</v>
      </c>
      <c r="D39" s="59">
        <v>10</v>
      </c>
      <c r="E39" s="59">
        <v>9.2</v>
      </c>
      <c r="F39" s="59">
        <f>IF((D39&lt;=11),VLOOKUP(E39,'11 лет'!$B$3:$D$75,3),IF((D39=12),VLOOKUP(E39,'12 лет'!$B$3:$D$75,3),IF((D39=13),VLOOKUP(E39,'13 лет'!$B$3:$E$75,4),IF((D39=14),VLOOKUP(E39,'14 лет'!$B$3:$E$75,4),IF((D39=15),VLOOKUP(E39,'15 лет'!$B$3:$D$75,3),IF((D39=16),VLOOKUP(E39,'16 лет'!$B$3:$D$75,3),VLOOKUP(E39,'17 лет'!$B$3:$D$75,3)))))))</f>
        <v>19</v>
      </c>
      <c r="G39" s="62">
        <v>0</v>
      </c>
      <c r="H39" s="59">
        <f>IF((D39&lt;=11),VLOOKUP(G39,'11 лет'!$A$3:$D$75,4),IF((D39=12),VLOOKUP(G39,'12 лет'!$A$3:$D$75,4),IF((D39=13),VLOOKUP(G39,'13 лет'!$A$3:$E$75,5),IF((D39=14),VLOOKUP(G39,'14 лет'!$A$3:$E$75,5),IF((D39=15),VLOOKUP(G39,'15 лет'!$A$3:$D$75,4),IF((D39=16),VLOOKUP(G39,'16 лет'!$A$3:$D$75,4),VLOOKUP(G39,'17 лет'!$A$3:$D$75,4)))))))</f>
        <v>0</v>
      </c>
      <c r="I39" s="59">
        <v>6.8</v>
      </c>
      <c r="J39" s="59">
        <f>IF((D39&lt;=11),VLOOKUP(I39,'11 лет'!$C$3:$D$75,2),IF((D39=12),VLOOKUP(I39,'12 лет'!$C$3:$D$75,2),IF((D39=13),VLOOKUP(I39,'13 лет'!$D$3:$E$75,2),IF((D39=14),VLOOKUP(I39,'14 лет'!$D$3:$E$75,2),IF((D39=15),VLOOKUP(I39,'15 лет'!$C$3:$D$75,2),IF((D39=16),VLOOKUP(I39,'16 лет'!$C$3:$D$75,2),VLOOKUP(I39,'17 лет'!$C$3:$D$75,2)))))))</f>
        <v>3</v>
      </c>
      <c r="K39" s="59">
        <v>30</v>
      </c>
      <c r="L39" s="59">
        <f>IF((D39&lt;=11),VLOOKUP(K39,'11 лет'!$G$4:$I$74,3),IF((D39=12),VLOOKUP(K39,'12 лет'!$G$4:$I$74,3),IF((D39=13),VLOOKUP(K39,'13 лет'!$H$4:$J$74,3),IF((D39=14),VLOOKUP(K39,'14 лет'!$H$4:$J$74,3),IF((D39=15),VLOOKUP(K39,'15 лет'!$G$4:$I$74,3),IF((D39=16),VLOOKUP(K39,'16 лет'!$G$4:$I$74,3),VLOOKUP(K39,'17 лет'!$G$4:$I$74,3)))))))</f>
        <v>50</v>
      </c>
      <c r="M39" s="59">
        <v>125</v>
      </c>
      <c r="N39" s="59">
        <f>IF((D39&lt;=11),VLOOKUP(M39,'11 лет'!$F$4:$I$74,4),IF((D39=12),VLOOKUP(M39,'12 лет'!$F$4:$I$74,4),IF((D39=13),VLOOKUP(M39,'13 лет'!$G$4:$J$74,4),IF((D39=14),VLOOKUP(M39,'14 лет'!$G$4:$J$74,4),IF((D39=15),VLOOKUP(M39,'15 лет'!$F$4:$I$74,4),IF((D39=16),VLOOKUP(M39,'16 лет'!$F$4:$I$74,4),VLOOKUP(M39,'17 лет'!$F$4:$I$74,4)))))))</f>
        <v>6</v>
      </c>
      <c r="O39" s="59">
        <v>0</v>
      </c>
      <c r="P39" s="59">
        <f>IF((D39&lt;=11),VLOOKUP(O39,'11 лет'!$E$4:$I$74,5),IF((D39=12),VLOOKUP(O39,'12 лет'!$E$4:$I$74,5),IF((D39=13),VLOOKUP(O39,'13 лет'!$F$4:$J$74,5),IF((D39=14),VLOOKUP(O39,'14 лет'!$F$4:$J$74,5),IF((D39=15),VLOOKUP(O39,'15 лет'!$E$4:$I$74,5),IF((D39=16),VLOOKUP(O39,'16 лет'!$E$4:$I$74,5),VLOOKUP(O39,'17 лет'!$E$4:$I$74,5)))))))</f>
        <v>0</v>
      </c>
      <c r="Q39" s="59">
        <v>-6</v>
      </c>
      <c r="R39" s="59">
        <f>IF((D39&lt;=11),VLOOKUP(Q39,'11 лет'!$H$4:$I$74,2),IF((D39=12),VLOOKUP(Q39,'12 лет'!$H$4:$I$74,2),IF((D39=13),VLOOKUP(Q39,'13 лет'!$I$4:$J$74,2),IF((D39=14),VLOOKUP(Q39,'14 лет'!$I$4:$J$74,2),IF((D39=15),VLOOKUP(Q39,'15 лет'!$H$4:$I$74,2),IF((D39=16),VLOOKUP(Q39,'16 лет'!$H$4:$I$74,2),VLOOKUP(Q39,'17 лет'!$H$4:$I$74,2)))))))</f>
        <v>0</v>
      </c>
      <c r="S39" s="59">
        <f>SUM(F39,H39,J39,L39,N39,P39,R39)</f>
        <v>78</v>
      </c>
      <c r="T39" s="59"/>
    </row>
    <row r="40" spans="1:20" ht="12.75">
      <c r="A40" s="59">
        <v>3</v>
      </c>
      <c r="B40" s="59" t="s">
        <v>309</v>
      </c>
      <c r="C40" s="59" t="s">
        <v>310</v>
      </c>
      <c r="D40" s="59">
        <v>10</v>
      </c>
      <c r="E40" s="59">
        <v>9.2</v>
      </c>
      <c r="F40" s="59">
        <f>IF((D40&lt;=11),VLOOKUP(E40,'11 лет'!$B$3:$D$75,3),IF((D40=12),VLOOKUP(E40,'12 лет'!$B$3:$D$75,3),IF((D40=13),VLOOKUP(E40,'13 лет'!$B$3:$E$75,4),IF((D40=14),VLOOKUP(E40,'14 лет'!$B$3:$E$75,4),IF((D40=15),VLOOKUP(E40,'15 лет'!$B$3:$D$75,3),IF((D40=16),VLOOKUP(E40,'16 лет'!$B$3:$D$75,3),VLOOKUP(E40,'17 лет'!$B$3:$D$75,3)))))))</f>
        <v>19</v>
      </c>
      <c r="G40" s="62">
        <v>0</v>
      </c>
      <c r="H40" s="59">
        <f>IF((D40&lt;=11),VLOOKUP(G40,'11 лет'!$A$3:$D$75,4),IF((D40=12),VLOOKUP(G40,'12 лет'!$A$3:$D$75,4),IF((D40=13),VLOOKUP(G40,'13 лет'!$A$3:$E$75,5),IF((D40=14),VLOOKUP(G40,'14 лет'!$A$3:$E$75,5),IF((D40=15),VLOOKUP(G40,'15 лет'!$A$3:$D$75,4),IF((D40=16),VLOOKUP(G40,'16 лет'!$A$3:$D$75,4),VLOOKUP(G40,'17 лет'!$A$3:$D$75,4)))))))</f>
        <v>0</v>
      </c>
      <c r="I40" s="59">
        <v>6.4</v>
      </c>
      <c r="J40" s="59">
        <f>IF((D40&lt;=11),VLOOKUP(I40,'11 лет'!$C$3:$D$75,2),IF((D40=12),VLOOKUP(I40,'12 лет'!$C$3:$D$75,2),IF((D40=13),VLOOKUP(I40,'13 лет'!$D$3:$E$75,2),IF((D40=14),VLOOKUP(I40,'14 лет'!$D$3:$E$75,2),IF((D40=15),VLOOKUP(I40,'15 лет'!$C$3:$D$75,2),IF((D40=16),VLOOKUP(I40,'16 лет'!$C$3:$D$75,2),VLOOKUP(I40,'17 лет'!$C$3:$D$75,2)))))))</f>
        <v>11</v>
      </c>
      <c r="K40" s="59">
        <v>27</v>
      </c>
      <c r="L40" s="59">
        <f>IF((D40&lt;=11),VLOOKUP(K40,'11 лет'!$G$4:$I$74,3),IF((D40=12),VLOOKUP(K40,'12 лет'!$G$4:$I$74,3),IF((D40=13),VLOOKUP(K40,'13 лет'!$H$4:$J$74,3),IF((D40=14),VLOOKUP(K40,'14 лет'!$H$4:$J$74,3),IF((D40=15),VLOOKUP(K40,'15 лет'!$G$4:$I$74,3),IF((D40=16),VLOOKUP(K40,'16 лет'!$G$4:$I$74,3),VLOOKUP(K40,'17 лет'!$G$4:$I$74,3)))))))</f>
        <v>43</v>
      </c>
      <c r="M40" s="59">
        <v>115</v>
      </c>
      <c r="N40" s="59">
        <f>IF((D40&lt;=11),VLOOKUP(M40,'11 лет'!$F$4:$I$74,4),IF((D40=12),VLOOKUP(M40,'12 лет'!$F$4:$I$74,4),IF((D40=13),VLOOKUP(M40,'13 лет'!$G$4:$J$74,4),IF((D40=14),VLOOKUP(M40,'14 лет'!$G$4:$J$74,4),IF((D40=15),VLOOKUP(M40,'15 лет'!$F$4:$I$74,4),IF((D40=16),VLOOKUP(M40,'16 лет'!$F$4:$I$74,4),VLOOKUP(M40,'17 лет'!$F$4:$I$74,4)))))))</f>
        <v>2</v>
      </c>
      <c r="O40" s="59">
        <v>1</v>
      </c>
      <c r="P40" s="59">
        <f>IF((D40&lt;=11),VLOOKUP(O40,'11 лет'!$E$4:$I$74,5),IF((D40=12),VLOOKUP(O40,'12 лет'!$E$4:$I$74,5),IF((D40=13),VLOOKUP(O40,'13 лет'!$F$4:$J$74,5),IF((D40=14),VLOOKUP(O40,'14 лет'!$F$4:$J$74,5),IF((D40=15),VLOOKUP(O40,'15 лет'!$E$4:$I$74,5),IF((D40=16),VLOOKUP(O40,'16 лет'!$E$4:$I$74,5),VLOOKUP(O40,'17 лет'!$E$4:$I$74,5)))))))</f>
        <v>13</v>
      </c>
      <c r="Q40" s="59">
        <v>3</v>
      </c>
      <c r="R40" s="59">
        <f>IF((D40&lt;=11),VLOOKUP(Q40,'11 лет'!$H$4:$I$74,2),IF((D40=12),VLOOKUP(Q40,'12 лет'!$H$4:$I$74,2),IF((D40=13),VLOOKUP(Q40,'13 лет'!$I$4:$J$74,2),IF((D40=14),VLOOKUP(Q40,'14 лет'!$I$4:$J$74,2),IF((D40=15),VLOOKUP(Q40,'15 лет'!$H$4:$I$74,2),IF((D40=16),VLOOKUP(Q40,'16 лет'!$H$4:$I$74,2),VLOOKUP(Q40,'17 лет'!$H$4:$I$74,2)))))))</f>
        <v>18</v>
      </c>
      <c r="S40" s="59">
        <f aca="true" t="shared" si="3" ref="S40:S45">SUM(F40,H40,J40,L40,N40,P40,R40)</f>
        <v>106</v>
      </c>
      <c r="T40" s="59"/>
    </row>
    <row r="41" spans="1:20" ht="12.75">
      <c r="A41" s="59">
        <v>4</v>
      </c>
      <c r="B41" s="59" t="s">
        <v>311</v>
      </c>
      <c r="C41" s="59" t="s">
        <v>312</v>
      </c>
      <c r="D41" s="59">
        <v>10</v>
      </c>
      <c r="E41" s="59">
        <v>10.2</v>
      </c>
      <c r="F41" s="59">
        <f>IF((D41&lt;=11),VLOOKUP(E41,'11 лет'!$B$3:$D$75,3),IF((D41=12),VLOOKUP(E41,'12 лет'!$B$3:$D$75,3),IF((D41=13),VLOOKUP(E41,'13 лет'!$B$3:$E$75,4),IF((D41=14),VLOOKUP(E41,'14 лет'!$B$3:$E$75,4),IF((D41=15),VLOOKUP(E41,'15 лет'!$B$3:$D$75,3),IF((D41=16),VLOOKUP(E41,'16 лет'!$B$3:$D$75,3),VLOOKUP(E41,'17 лет'!$B$3:$D$75,3)))))))</f>
        <v>4</v>
      </c>
      <c r="G41" s="62">
        <v>0</v>
      </c>
      <c r="H41" s="59">
        <f>IF((D41&lt;=11),VLOOKUP(G41,'11 лет'!$A$3:$D$75,4),IF((D41=12),VLOOKUP(G41,'12 лет'!$A$3:$D$75,4),IF((D41=13),VLOOKUP(G41,'13 лет'!$A$3:$E$75,5),IF((D41=14),VLOOKUP(G41,'14 лет'!$A$3:$E$75,5),IF((D41=15),VLOOKUP(G41,'15 лет'!$A$3:$D$75,4),IF((D41=16),VLOOKUP(G41,'16 лет'!$A$3:$D$75,4),VLOOKUP(G41,'17 лет'!$A$3:$D$75,4)))))))</f>
        <v>0</v>
      </c>
      <c r="I41" s="59">
        <v>6.8</v>
      </c>
      <c r="J41" s="59">
        <f>IF((D41&lt;=11),VLOOKUP(I41,'11 лет'!$C$3:$D$75,2),IF((D41=12),VLOOKUP(I41,'12 лет'!$C$3:$D$75,2),IF((D41=13),VLOOKUP(I41,'13 лет'!$D$3:$E$75,2),IF((D41=14),VLOOKUP(I41,'14 лет'!$D$3:$E$75,2),IF((D41=15),VLOOKUP(I41,'15 лет'!$C$3:$D$75,2),IF((D41=16),VLOOKUP(I41,'16 лет'!$C$3:$D$75,2),VLOOKUP(I41,'17 лет'!$C$3:$D$75,2)))))))</f>
        <v>3</v>
      </c>
      <c r="K41" s="59">
        <v>24</v>
      </c>
      <c r="L41" s="59">
        <f>IF((D41&lt;=11),VLOOKUP(K41,'11 лет'!$G$4:$I$74,3),IF((D41=12),VLOOKUP(K41,'12 лет'!$G$4:$I$74,3),IF((D41=13),VLOOKUP(K41,'13 лет'!$H$4:$J$74,3),IF((D41=14),VLOOKUP(K41,'14 лет'!$H$4:$J$74,3),IF((D41=15),VLOOKUP(K41,'15 лет'!$G$4:$I$74,3),IF((D41=16),VLOOKUP(K41,'16 лет'!$G$4:$I$74,3),VLOOKUP(K41,'17 лет'!$G$4:$I$74,3)))))))</f>
        <v>37</v>
      </c>
      <c r="M41" s="59">
        <v>125</v>
      </c>
      <c r="N41" s="59">
        <f>IF((D41&lt;=11),VLOOKUP(M41,'11 лет'!$F$4:$I$74,4),IF((D41=12),VLOOKUP(M41,'12 лет'!$F$4:$I$74,4),IF((D41=13),VLOOKUP(M41,'13 лет'!$G$4:$J$74,4),IF((D41=14),VLOOKUP(M41,'14 лет'!$G$4:$J$74,4),IF((D41=15),VLOOKUP(M41,'15 лет'!$F$4:$I$74,4),IF((D41=16),VLOOKUP(M41,'16 лет'!$F$4:$I$74,4),VLOOKUP(M41,'17 лет'!$F$4:$I$74,4)))))))</f>
        <v>6</v>
      </c>
      <c r="O41" s="59">
        <v>0</v>
      </c>
      <c r="P41" s="59">
        <f>IF((D41&lt;=11),VLOOKUP(O41,'11 лет'!$E$4:$I$74,5),IF((D41=12),VLOOKUP(O41,'12 лет'!$E$4:$I$74,5),IF((D41=13),VLOOKUP(O41,'13 лет'!$F$4:$J$74,5),IF((D41=14),VLOOKUP(O41,'14 лет'!$F$4:$J$74,5),IF((D41=15),VLOOKUP(O41,'15 лет'!$E$4:$I$74,5),IF((D41=16),VLOOKUP(O41,'16 лет'!$E$4:$I$74,5),VLOOKUP(O41,'17 лет'!$E$4:$I$74,5)))))))</f>
        <v>0</v>
      </c>
      <c r="Q41" s="59">
        <v>-4</v>
      </c>
      <c r="R41" s="59">
        <f>IF((D41&lt;=11),VLOOKUP(Q41,'11 лет'!$H$4:$I$74,2),IF((D41=12),VLOOKUP(Q41,'12 лет'!$H$4:$I$74,2),IF((D41=13),VLOOKUP(Q41,'13 лет'!$I$4:$J$74,2),IF((D41=14),VLOOKUP(Q41,'14 лет'!$I$4:$J$74,2),IF((D41=15),VLOOKUP(Q41,'15 лет'!$H$4:$I$74,2),IF((D41=16),VLOOKUP(Q41,'16 лет'!$H$4:$I$74,2),VLOOKUP(Q41,'17 лет'!$H$4:$I$74,2)))))))</f>
        <v>1</v>
      </c>
      <c r="S41" s="59">
        <f t="shared" si="3"/>
        <v>51</v>
      </c>
      <c r="T41" s="59"/>
    </row>
    <row r="42" spans="1:20" ht="12.75">
      <c r="A42" s="59">
        <v>5</v>
      </c>
      <c r="B42" s="59" t="s">
        <v>313</v>
      </c>
      <c r="C42" s="59" t="s">
        <v>314</v>
      </c>
      <c r="D42" s="59">
        <v>10</v>
      </c>
      <c r="E42" s="59">
        <v>9.8</v>
      </c>
      <c r="F42" s="59">
        <f>IF((D42&lt;=11),VLOOKUP(E42,'11 лет'!$B$3:$D$75,3),IF((D42=12),VLOOKUP(E42,'12 лет'!$B$3:$D$75,3),IF((D42=13),VLOOKUP(E42,'13 лет'!$B$3:$E$75,4),IF((D42=14),VLOOKUP(E42,'14 лет'!$B$3:$E$75,4),IF((D42=15),VLOOKUP(E42,'15 лет'!$B$3:$D$75,3),IF((D42=16),VLOOKUP(E42,'16 лет'!$B$3:$D$75,3),VLOOKUP(E42,'17 лет'!$B$3:$D$75,3)))))))</f>
        <v>8</v>
      </c>
      <c r="G42" s="62">
        <v>0</v>
      </c>
      <c r="H42" s="59">
        <f>IF((D42&lt;=11),VLOOKUP(G42,'11 лет'!$A$3:$D$75,4),IF((D42=12),VLOOKUP(G42,'12 лет'!$A$3:$D$75,4),IF((D42=13),VLOOKUP(G42,'13 лет'!$A$3:$E$75,5),IF((D42=14),VLOOKUP(G42,'14 лет'!$A$3:$E$75,5),IF((D42=15),VLOOKUP(G42,'15 лет'!$A$3:$D$75,4),IF((D42=16),VLOOKUP(G42,'16 лет'!$A$3:$D$75,4),VLOOKUP(G42,'17 лет'!$A$3:$D$75,4)))))))</f>
        <v>0</v>
      </c>
      <c r="I42" s="59">
        <v>6.8</v>
      </c>
      <c r="J42" s="59">
        <f>IF((D42&lt;=11),VLOOKUP(I42,'11 лет'!$C$3:$D$75,2),IF((D42=12),VLOOKUP(I42,'12 лет'!$C$3:$D$75,2),IF((D42=13),VLOOKUP(I42,'13 лет'!$D$3:$E$75,2),IF((D42=14),VLOOKUP(I42,'14 лет'!$D$3:$E$75,2),IF((D42=15),VLOOKUP(I42,'15 лет'!$C$3:$D$75,2),IF((D42=16),VLOOKUP(I42,'16 лет'!$C$3:$D$75,2),VLOOKUP(I42,'17 лет'!$C$3:$D$75,2)))))))</f>
        <v>3</v>
      </c>
      <c r="K42" s="59">
        <v>29</v>
      </c>
      <c r="L42" s="59">
        <f>IF((D42&lt;=11),VLOOKUP(K42,'11 лет'!$G$4:$I$74,3),IF((D42=12),VLOOKUP(K42,'12 лет'!$G$4:$I$74,3),IF((D42=13),VLOOKUP(K42,'13 лет'!$H$4:$J$74,3),IF((D42=14),VLOOKUP(K42,'14 лет'!$H$4:$J$74,3),IF((D42=15),VLOOKUP(K42,'15 лет'!$G$4:$I$74,3),IF((D42=16),VLOOKUP(K42,'16 лет'!$G$4:$I$74,3),VLOOKUP(K42,'17 лет'!$G$4:$I$74,3)))))))</f>
        <v>47</v>
      </c>
      <c r="M42" s="59">
        <v>110</v>
      </c>
      <c r="N42" s="59">
        <f>IF((D42&lt;=11),VLOOKUP(M42,'11 лет'!$F$4:$I$74,4),IF((D42=12),VLOOKUP(M42,'12 лет'!$F$4:$I$74,4),IF((D42=13),VLOOKUP(M42,'13 лет'!$G$4:$J$74,4),IF((D42=14),VLOOKUP(M42,'14 лет'!$G$4:$J$74,4),IF((D42=15),VLOOKUP(M42,'15 лет'!$F$4:$I$74,4),IF((D42=16),VLOOKUP(M42,'16 лет'!$F$4:$I$74,4),VLOOKUP(M42,'17 лет'!$F$4:$I$74,4)))))))</f>
        <v>1</v>
      </c>
      <c r="O42" s="59">
        <v>0</v>
      </c>
      <c r="P42" s="59">
        <f>IF((D42&lt;=11),VLOOKUP(O42,'11 лет'!$E$4:$I$74,5),IF((D42=12),VLOOKUP(O42,'12 лет'!$E$4:$I$74,5),IF((D42=13),VLOOKUP(O42,'13 лет'!$F$4:$J$74,5),IF((D42=14),VLOOKUP(O42,'14 лет'!$F$4:$J$74,5),IF((D42=15),VLOOKUP(O42,'15 лет'!$E$4:$I$74,5),IF((D42=16),VLOOKUP(O42,'16 лет'!$E$4:$I$74,5),VLOOKUP(O42,'17 лет'!$E$4:$I$74,5)))))))</f>
        <v>0</v>
      </c>
      <c r="Q42" s="59">
        <v>-5</v>
      </c>
      <c r="R42" s="59">
        <f>IF((D42&lt;=11),VLOOKUP(Q42,'11 лет'!$H$4:$I$74,2),IF((D42=12),VLOOKUP(Q42,'12 лет'!$H$4:$I$74,2),IF((D42=13),VLOOKUP(Q42,'13 лет'!$I$4:$J$74,2),IF((D42=14),VLOOKUP(Q42,'14 лет'!$I$4:$J$74,2),IF((D42=15),VLOOKUP(Q42,'15 лет'!$H$4:$I$74,2),IF((D42=16),VLOOKUP(Q42,'16 лет'!$H$4:$I$74,2),VLOOKUP(Q42,'17 лет'!$H$4:$I$74,2)))))))</f>
        <v>0</v>
      </c>
      <c r="S42" s="59">
        <f t="shared" si="3"/>
        <v>59</v>
      </c>
      <c r="T42" s="59"/>
    </row>
    <row r="43" spans="1:20" ht="12.75">
      <c r="A43" s="59">
        <v>6</v>
      </c>
      <c r="B43" s="59" t="s">
        <v>315</v>
      </c>
      <c r="C43" s="59" t="s">
        <v>316</v>
      </c>
      <c r="D43" s="59">
        <v>9</v>
      </c>
      <c r="E43" s="59">
        <v>10</v>
      </c>
      <c r="F43" s="59">
        <f>IF((D43&lt;=11),VLOOKUP(E43,'11 лет'!$B$3:$D$75,3),IF((D43=12),VLOOKUP(E43,'12 лет'!$B$3:$D$75,3),IF((D43=13),VLOOKUP(E43,'13 лет'!$B$3:$E$75,4),IF((D43=14),VLOOKUP(E43,'14 лет'!$B$3:$E$75,4),IF((D43=15),VLOOKUP(E43,'15 лет'!$B$3:$D$75,3),IF((D43=16),VLOOKUP(E43,'16 лет'!$B$3:$D$75,3),VLOOKUP(E43,'17 лет'!$B$3:$D$75,3)))))))</f>
        <v>6</v>
      </c>
      <c r="G43" s="62">
        <v>0</v>
      </c>
      <c r="H43" s="59">
        <f>IF((D43&lt;=11),VLOOKUP(G43,'11 лет'!$A$3:$D$75,4),IF((D43=12),VLOOKUP(G43,'12 лет'!$A$3:$D$75,4),IF((D43=13),VLOOKUP(G43,'13 лет'!$A$3:$E$75,5),IF((D43=14),VLOOKUP(G43,'14 лет'!$A$3:$E$75,5),IF((D43=15),VLOOKUP(G43,'15 лет'!$A$3:$D$75,4),IF((D43=16),VLOOKUP(G43,'16 лет'!$A$3:$D$75,4),VLOOKUP(G43,'17 лет'!$A$3:$D$75,4)))))))</f>
        <v>0</v>
      </c>
      <c r="I43" s="59">
        <v>6.9</v>
      </c>
      <c r="J43" s="59">
        <f>IF((D43&lt;=11),VLOOKUP(I43,'11 лет'!$C$3:$D$75,2),IF((D43=12),VLOOKUP(I43,'12 лет'!$C$3:$D$75,2),IF((D43=13),VLOOKUP(I43,'13 лет'!$D$3:$E$75,2),IF((D43=14),VLOOKUP(I43,'14 лет'!$D$3:$E$75,2),IF((D43=15),VLOOKUP(I43,'15 лет'!$C$3:$D$75,2),IF((D43=16),VLOOKUP(I43,'16 лет'!$C$3:$D$75,2),VLOOKUP(I43,'17 лет'!$C$3:$D$75,2)))))))</f>
        <v>1</v>
      </c>
      <c r="K43" s="59">
        <v>28</v>
      </c>
      <c r="L43" s="59">
        <f>IF((D43&lt;=11),VLOOKUP(K43,'11 лет'!$G$4:$I$74,3),IF((D43=12),VLOOKUP(K43,'12 лет'!$G$4:$I$74,3),IF((D43=13),VLOOKUP(K43,'13 лет'!$H$4:$J$74,3),IF((D43=14),VLOOKUP(K43,'14 лет'!$H$4:$J$74,3),IF((D43=15),VLOOKUP(K43,'15 лет'!$G$4:$I$74,3),IF((D43=16),VLOOKUP(K43,'16 лет'!$G$4:$I$74,3),VLOOKUP(K43,'17 лет'!$G$4:$I$74,3)))))))</f>
        <v>45</v>
      </c>
      <c r="M43" s="59">
        <v>125</v>
      </c>
      <c r="N43" s="59">
        <f>IF((D43&lt;=11),VLOOKUP(M43,'11 лет'!$F$4:$I$74,4),IF((D43=12),VLOOKUP(M43,'12 лет'!$F$4:$I$74,4),IF((D43=13),VLOOKUP(M43,'13 лет'!$G$4:$J$74,4),IF((D43=14),VLOOKUP(M43,'14 лет'!$G$4:$J$74,4),IF((D43=15),VLOOKUP(M43,'15 лет'!$F$4:$I$74,4),IF((D43=16),VLOOKUP(M43,'16 лет'!$F$4:$I$74,4),VLOOKUP(M43,'17 лет'!$F$4:$I$74,4)))))))</f>
        <v>6</v>
      </c>
      <c r="O43" s="59">
        <v>1</v>
      </c>
      <c r="P43" s="59">
        <f>IF((D43&lt;=11),VLOOKUP(O43,'11 лет'!$E$4:$I$74,5),IF((D43=12),VLOOKUP(O43,'12 лет'!$E$4:$I$74,5),IF((D43=13),VLOOKUP(O43,'13 лет'!$F$4:$J$74,5),IF((D43=14),VLOOKUP(O43,'14 лет'!$F$4:$J$74,5),IF((D43=15),VLOOKUP(O43,'15 лет'!$E$4:$I$74,5),IF((D43=16),VLOOKUP(O43,'16 лет'!$E$4:$I$74,5),VLOOKUP(O43,'17 лет'!$E$4:$I$74,5)))))))</f>
        <v>13</v>
      </c>
      <c r="Q43" s="59">
        <v>-6</v>
      </c>
      <c r="R43" s="59">
        <f>IF((D43&lt;=11),VLOOKUP(Q43,'11 лет'!$H$4:$I$74,2),IF((D43=12),VLOOKUP(Q43,'12 лет'!$H$4:$I$74,2),IF((D43=13),VLOOKUP(Q43,'13 лет'!$I$4:$J$74,2),IF((D43=14),VLOOKUP(Q43,'14 лет'!$I$4:$J$74,2),IF((D43=15),VLOOKUP(Q43,'15 лет'!$H$4:$I$74,2),IF((D43=16),VLOOKUP(Q43,'16 лет'!$H$4:$I$74,2),VLOOKUP(Q43,'17 лет'!$H$4:$I$74,2)))))))</f>
        <v>0</v>
      </c>
      <c r="S43" s="59">
        <f t="shared" si="3"/>
        <v>71</v>
      </c>
      <c r="T43" s="59"/>
    </row>
    <row r="44" spans="1:20" ht="12.75">
      <c r="A44" s="59">
        <v>7</v>
      </c>
      <c r="B44" s="59" t="s">
        <v>317</v>
      </c>
      <c r="C44" s="59" t="s">
        <v>318</v>
      </c>
      <c r="D44" s="59">
        <v>10</v>
      </c>
      <c r="E44" s="59">
        <v>9.8</v>
      </c>
      <c r="F44" s="59">
        <f>IF((D44&lt;=11),VLOOKUP(E44,'11 лет'!$B$3:$D$75,3),IF((D44=12),VLOOKUP(E44,'12 лет'!$B$3:$D$75,3),IF((D44=13),VLOOKUP(E44,'13 лет'!$B$3:$E$75,4),IF((D44=14),VLOOKUP(E44,'14 лет'!$B$3:$E$75,4),IF((D44=15),VLOOKUP(E44,'15 лет'!$B$3:$D$75,3),IF((D44=16),VLOOKUP(E44,'16 лет'!$B$3:$D$75,3),VLOOKUP(E44,'17 лет'!$B$3:$D$75,3)))))))</f>
        <v>8</v>
      </c>
      <c r="G44" s="62">
        <v>0</v>
      </c>
      <c r="H44" s="59">
        <f>IF((D44&lt;=11),VLOOKUP(G44,'11 лет'!$A$3:$D$75,4),IF((D44=12),VLOOKUP(G44,'12 лет'!$A$3:$D$75,4),IF((D44=13),VLOOKUP(G44,'13 лет'!$A$3:$E$75,5),IF((D44=14),VLOOKUP(G44,'14 лет'!$A$3:$E$75,5),IF((D44=15),VLOOKUP(G44,'15 лет'!$A$3:$D$75,4),IF((D44=16),VLOOKUP(G44,'16 лет'!$A$3:$D$75,4),VLOOKUP(G44,'17 лет'!$A$3:$D$75,4)))))))</f>
        <v>0</v>
      </c>
      <c r="I44" s="59">
        <v>6.5</v>
      </c>
      <c r="J44" s="59">
        <f>IF((D44&lt;=11),VLOOKUP(I44,'11 лет'!$C$3:$D$75,2),IF((D44=12),VLOOKUP(I44,'12 лет'!$C$3:$D$75,2),IF((D44=13),VLOOKUP(I44,'13 лет'!$D$3:$E$75,2),IF((D44=14),VLOOKUP(I44,'14 лет'!$D$3:$E$75,2),IF((D44=15),VLOOKUP(I44,'15 лет'!$C$3:$D$75,2),IF((D44=16),VLOOKUP(I44,'16 лет'!$C$3:$D$75,2),VLOOKUP(I44,'17 лет'!$C$3:$D$75,2)))))))</f>
        <v>9</v>
      </c>
      <c r="K44" s="59">
        <v>24</v>
      </c>
      <c r="L44" s="59">
        <f>IF((D44&lt;=11),VLOOKUP(K44,'11 лет'!$G$4:$I$74,3),IF((D44=12),VLOOKUP(K44,'12 лет'!$G$4:$I$74,3),IF((D44=13),VLOOKUP(K44,'13 лет'!$H$4:$J$74,3),IF((D44=14),VLOOKUP(K44,'14 лет'!$H$4:$J$74,3),IF((D44=15),VLOOKUP(K44,'15 лет'!$G$4:$I$74,3),IF((D44=16),VLOOKUP(K44,'16 лет'!$G$4:$I$74,3),VLOOKUP(K44,'17 лет'!$G$4:$I$74,3)))))))</f>
        <v>37</v>
      </c>
      <c r="M44" s="59">
        <v>115</v>
      </c>
      <c r="N44" s="59">
        <f>IF((D44&lt;=11),VLOOKUP(M44,'11 лет'!$F$4:$I$74,4),IF((D44=12),VLOOKUP(M44,'12 лет'!$F$4:$I$74,4),IF((D44=13),VLOOKUP(M44,'13 лет'!$G$4:$J$74,4),IF((D44=14),VLOOKUP(M44,'14 лет'!$G$4:$J$74,4),IF((D44=15),VLOOKUP(M44,'15 лет'!$F$4:$I$74,4),IF((D44=16),VLOOKUP(M44,'16 лет'!$F$4:$I$74,4),VLOOKUP(M44,'17 лет'!$F$4:$I$74,4)))))))</f>
        <v>2</v>
      </c>
      <c r="O44" s="59">
        <v>1</v>
      </c>
      <c r="P44" s="59">
        <f>IF((D44&lt;=11),VLOOKUP(O44,'11 лет'!$E$4:$I$74,5),IF((D44=12),VLOOKUP(O44,'12 лет'!$E$4:$I$74,5),IF((D44=13),VLOOKUP(O44,'13 лет'!$F$4:$J$74,5),IF((D44=14),VLOOKUP(O44,'14 лет'!$F$4:$J$74,5),IF((D44=15),VLOOKUP(O44,'15 лет'!$E$4:$I$74,5),IF((D44=16),VLOOKUP(O44,'16 лет'!$E$4:$I$74,5),VLOOKUP(O44,'17 лет'!$E$4:$I$74,5)))))))</f>
        <v>13</v>
      </c>
      <c r="Q44" s="59">
        <v>0</v>
      </c>
      <c r="R44" s="59">
        <f>IF((D44&lt;=11),VLOOKUP(Q44,'11 лет'!$H$4:$I$74,2),IF((D44=12),VLOOKUP(Q44,'12 лет'!$H$4:$I$74,2),IF((D44=13),VLOOKUP(Q44,'13 лет'!$I$4:$J$74,2),IF((D44=14),VLOOKUP(Q44,'14 лет'!$I$4:$J$74,2),IF((D44=15),VLOOKUP(Q44,'15 лет'!$H$4:$I$74,2),IF((D44=16),VLOOKUP(Q44,'16 лет'!$H$4:$I$74,2),VLOOKUP(Q44,'17 лет'!$H$4:$I$74,2)))))))</f>
        <v>9</v>
      </c>
      <c r="S44" s="59">
        <f t="shared" si="3"/>
        <v>78</v>
      </c>
      <c r="T44" s="59"/>
    </row>
    <row r="45" spans="1:20" ht="12.75">
      <c r="A45" s="59">
        <v>8</v>
      </c>
      <c r="B45" s="59" t="s">
        <v>319</v>
      </c>
      <c r="C45" s="59" t="s">
        <v>320</v>
      </c>
      <c r="D45" s="59">
        <v>10</v>
      </c>
      <c r="E45" s="59">
        <v>10</v>
      </c>
      <c r="F45" s="59">
        <f>IF((D45&lt;=11),VLOOKUP(E45,'11 лет'!$B$3:$D$75,3),IF((D45=12),VLOOKUP(E45,'12 лет'!$B$3:$D$75,3),IF((D45=13),VLOOKUP(E45,'13 лет'!$B$3:$E$75,4),IF((D45=14),VLOOKUP(E45,'14 лет'!$B$3:$E$75,4),IF((D45=15),VLOOKUP(E45,'15 лет'!$B$3:$D$75,3),IF((D45=16),VLOOKUP(E45,'16 лет'!$B$3:$D$75,3),VLOOKUP(E45,'17 лет'!$B$3:$D$75,3)))))))</f>
        <v>6</v>
      </c>
      <c r="G45" s="62">
        <v>0</v>
      </c>
      <c r="H45" s="59">
        <f>IF((D45&lt;=11),VLOOKUP(G45,'11 лет'!$A$3:$D$75,4),IF((D45=12),VLOOKUP(G45,'12 лет'!$A$3:$D$75,4),IF((D45=13),VLOOKUP(G45,'13 лет'!$A$3:$E$75,5),IF((D45=14),VLOOKUP(G45,'14 лет'!$A$3:$E$75,5),IF((D45=15),VLOOKUP(G45,'15 лет'!$A$3:$D$75,4),IF((D45=16),VLOOKUP(G45,'16 лет'!$A$3:$D$75,4),VLOOKUP(G45,'17 лет'!$A$3:$D$75,4)))))))</f>
        <v>0</v>
      </c>
      <c r="I45" s="59">
        <v>6.8</v>
      </c>
      <c r="J45" s="59">
        <f>IF((D45&lt;=11),VLOOKUP(I45,'11 лет'!$C$3:$D$75,2),IF((D45=12),VLOOKUP(I45,'12 лет'!$C$3:$D$75,2),IF((D45=13),VLOOKUP(I45,'13 лет'!$D$3:$E$75,2),IF((D45=14),VLOOKUP(I45,'14 лет'!$D$3:$E$75,2),IF((D45=15),VLOOKUP(I45,'15 лет'!$C$3:$D$75,2),IF((D45=16),VLOOKUP(I45,'16 лет'!$C$3:$D$75,2),VLOOKUP(I45,'17 лет'!$C$3:$D$75,2)))))))</f>
        <v>3</v>
      </c>
      <c r="K45" s="59">
        <v>21</v>
      </c>
      <c r="L45" s="59">
        <f>IF((D45&lt;=11),VLOOKUP(K45,'11 лет'!$G$4:$I$74,3),IF((D45=12),VLOOKUP(K45,'12 лет'!$G$4:$I$74,3),IF((D45=13),VLOOKUP(K45,'13 лет'!$H$4:$J$74,3),IF((D45=14),VLOOKUP(K45,'14 лет'!$H$4:$J$74,3),IF((D45=15),VLOOKUP(K45,'15 лет'!$G$4:$I$74,3),IF((D45=16),VLOOKUP(K45,'16 лет'!$G$4:$I$74,3),VLOOKUP(K45,'17 лет'!$G$4:$I$74,3)))))))</f>
        <v>31</v>
      </c>
      <c r="M45" s="59">
        <v>130</v>
      </c>
      <c r="N45" s="59">
        <f>IF((D45&lt;=11),VLOOKUP(M45,'11 лет'!$F$4:$I$74,4),IF((D45=12),VLOOKUP(M45,'12 лет'!$F$4:$I$74,4),IF((D45=13),VLOOKUP(M45,'13 лет'!$G$4:$J$74,4),IF((D45=14),VLOOKUP(M45,'14 лет'!$G$4:$J$74,4),IF((D45=15),VLOOKUP(M45,'15 лет'!$F$4:$I$74,4),IF((D45=16),VLOOKUP(M45,'16 лет'!$F$4:$I$74,4),VLOOKUP(M45,'17 лет'!$F$4:$I$74,4)))))))</f>
        <v>7</v>
      </c>
      <c r="O45" s="59">
        <v>3</v>
      </c>
      <c r="P45" s="59">
        <f>IF((D45&lt;=11),VLOOKUP(O45,'11 лет'!$E$4:$I$74,5),IF((D45=12),VLOOKUP(O45,'12 лет'!$E$4:$I$74,5),IF((D45=13),VLOOKUP(O45,'13 лет'!$F$4:$J$74,5),IF((D45=14),VLOOKUP(O45,'14 лет'!$F$4:$J$74,5),IF((D45=15),VLOOKUP(O45,'15 лет'!$E$4:$I$74,5),IF((D45=16),VLOOKUP(O45,'16 лет'!$E$4:$I$74,5),VLOOKUP(O45,'17 лет'!$E$4:$I$74,5)))))))</f>
        <v>21</v>
      </c>
      <c r="Q45" s="59">
        <v>1</v>
      </c>
      <c r="R45" s="59">
        <f>IF((D45&lt;=11),VLOOKUP(Q45,'11 лет'!$H$4:$I$74,2),IF((D45=12),VLOOKUP(Q45,'12 лет'!$H$4:$I$74,2),IF((D45=13),VLOOKUP(Q45,'13 лет'!$I$4:$J$74,2),IF((D45=14),VLOOKUP(Q45,'14 лет'!$I$4:$J$74,2),IF((D45=15),VLOOKUP(Q45,'15 лет'!$H$4:$I$74,2),IF((D45=16),VLOOKUP(Q45,'16 лет'!$H$4:$I$74,2),VLOOKUP(Q45,'17 лет'!$H$4:$I$74,2)))))))</f>
        <v>12</v>
      </c>
      <c r="S45" s="59">
        <f t="shared" si="3"/>
        <v>80</v>
      </c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>
        <v>1</v>
      </c>
      <c r="B47" s="59" t="s">
        <v>321</v>
      </c>
      <c r="C47" s="60" t="s">
        <v>322</v>
      </c>
      <c r="D47" s="59">
        <v>10</v>
      </c>
      <c r="E47" s="59">
        <v>10.4</v>
      </c>
      <c r="F47" s="59">
        <f>IF((D47&lt;=11),VLOOKUP(E47,'11 лет'!$B$3:$D$75,3),IF((D47=12),VLOOKUP(E47,'12 лет'!$B$3:$D$75,3),IF((D47=13),VLOOKUP(E47,'13 лет'!$B$3:$E$75,4),IF((D47=14),VLOOKUP(E47,'14 лет'!$B$3:$E$75,4),IF((D47=15),VLOOKUP(E47,'15 лет'!$B$3:$D$75,3),IF((D47=16),VLOOKUP(E47,'16 лет'!$B$3:$D$75,3),VLOOKUP(E47,'17 лет'!$B$3:$D$75,3)))))))</f>
        <v>2</v>
      </c>
      <c r="G47" s="62">
        <v>0</v>
      </c>
      <c r="H47" s="59">
        <f>IF((D47&lt;=11),VLOOKUP(G47,'11 лет'!$A$3:$D$75,4),IF((D47=12),VLOOKUP(G47,'12 лет'!$A$3:$D$75,4),IF((D47=13),VLOOKUP(G47,'13 лет'!$A$3:$E$75,5),IF((D47=14),VLOOKUP(G47,'14 лет'!$A$3:$E$75,5),IF((D47=15),VLOOKUP(G47,'15 лет'!$A$3:$D$75,4),IF((D47=16),VLOOKUP(G47,'16 лет'!$A$3:$D$75,4),VLOOKUP(G47,'17 лет'!$A$3:$D$75,4)))))))</f>
        <v>0</v>
      </c>
      <c r="I47" s="59">
        <v>6.9</v>
      </c>
      <c r="J47" s="59">
        <f>IF((D47&lt;=11),VLOOKUP(I47,'11 лет'!$C$3:$D$75,2),IF((D47=12),VLOOKUP(I47,'12 лет'!$C$3:$D$75,2),IF((D47=13),VLOOKUP(I47,'13 лет'!$D$3:$E$75,2),IF((D47=14),VLOOKUP(I47,'14 лет'!$D$3:$E$75,2),IF((D47=15),VLOOKUP(I47,'15 лет'!$C$3:$D$75,2),IF((D47=16),VLOOKUP(I47,'16 лет'!$C$3:$D$75,2),VLOOKUP(I47,'17 лет'!$C$3:$D$75,2)))))))</f>
        <v>1</v>
      </c>
      <c r="K47" s="59">
        <v>27</v>
      </c>
      <c r="L47" s="59">
        <f>IF((D47&lt;=11),VLOOKUP(K47,'11 лет'!$G$4:$I$74,3),IF((D47=12),VLOOKUP(K47,'12 лет'!$G$4:$I$74,3),IF((D47=13),VLOOKUP(K47,'13 лет'!$H$4:$J$74,3),IF((D47=14),VLOOKUP(K47,'14 лет'!$H$4:$J$74,3),IF((D47=15),VLOOKUP(K47,'15 лет'!$G$4:$I$74,3),IF((D47=16),VLOOKUP(K47,'16 лет'!$G$4:$I$74,3),VLOOKUP(K47,'17 лет'!$G$4:$I$74,3)))))))</f>
        <v>43</v>
      </c>
      <c r="M47" s="59">
        <v>125</v>
      </c>
      <c r="N47" s="59">
        <f>IF((D47&lt;=11),VLOOKUP(M47,'11 лет'!$F$4:$I$74,4),IF((D47=12),VLOOKUP(M47,'12 лет'!$F$4:$I$74,4),IF((D47=13),VLOOKUP(M47,'13 лет'!$G$4:$J$74,4),IF((D47=14),VLOOKUP(M47,'14 лет'!$G$4:$J$74,4),IF((D47=15),VLOOKUP(M47,'15 лет'!$F$4:$I$74,4),IF((D47=16),VLOOKUP(M47,'16 лет'!$F$4:$I$74,4),VLOOKUP(M47,'17 лет'!$F$4:$I$74,4)))))))</f>
        <v>6</v>
      </c>
      <c r="O47" s="59">
        <v>1</v>
      </c>
      <c r="P47" s="59">
        <f>IF((D47&lt;=11),VLOOKUP(O47,'11 лет'!$E$4:$I$74,5),IF((D47=12),VLOOKUP(O47,'12 лет'!$E$4:$I$74,5),IF((D47=13),VLOOKUP(O47,'13 лет'!$F$4:$J$74,5),IF((D47=14),VLOOKUP(O47,'14 лет'!$F$4:$J$74,5),IF((D47=15),VLOOKUP(O47,'15 лет'!$E$4:$I$74,5),IF((D47=16),VLOOKUP(O47,'16 лет'!$E$4:$I$74,5),VLOOKUP(O47,'17 лет'!$E$4:$I$74,5)))))))</f>
        <v>13</v>
      </c>
      <c r="Q47" s="59">
        <v>1</v>
      </c>
      <c r="R47" s="59">
        <f>IF((D47&lt;=11),VLOOKUP(Q47,'11 лет'!$H$4:$I$74,2),IF((D47=12),VLOOKUP(Q47,'12 лет'!$H$4:$I$74,2),IF((D47=13),VLOOKUP(Q47,'13 лет'!$I$4:$J$74,2),IF((D47=14),VLOOKUP(Q47,'14 лет'!$I$4:$J$74,2),IF((D47=15),VLOOKUP(Q47,'15 лет'!$H$4:$I$74,2),IF((D47=16),VLOOKUP(Q47,'16 лет'!$H$4:$I$74,2),VLOOKUP(Q47,'17 лет'!$H$4:$I$74,2)))))))</f>
        <v>12</v>
      </c>
      <c r="S47" s="59">
        <f>SUM(F47,H47,J47,L47,N47,P47,R47)</f>
        <v>77</v>
      </c>
      <c r="T47" s="59"/>
    </row>
    <row r="48" spans="1:20" ht="12.75">
      <c r="A48" s="59">
        <v>2</v>
      </c>
      <c r="B48" s="59" t="s">
        <v>323</v>
      </c>
      <c r="C48" s="59" t="s">
        <v>324</v>
      </c>
      <c r="D48" s="59">
        <v>9</v>
      </c>
      <c r="E48" s="59">
        <v>9.5</v>
      </c>
      <c r="F48" s="59">
        <f>IF((D48&lt;=11),VLOOKUP(E48,'11 лет'!$B$3:$D$75,3),IF((D48=12),VLOOKUP(E48,'12 лет'!$B$3:$D$75,3),IF((D48=13),VLOOKUP(E48,'13 лет'!$B$3:$E$75,4),IF((D48=14),VLOOKUP(E48,'14 лет'!$B$3:$E$75,4),IF((D48=15),VLOOKUP(E48,'15 лет'!$B$3:$D$75,3),IF((D48=16),VLOOKUP(E48,'16 лет'!$B$3:$D$75,3),VLOOKUP(E48,'17 лет'!$B$3:$D$75,3)))))))</f>
        <v>13</v>
      </c>
      <c r="G48" s="62">
        <v>0</v>
      </c>
      <c r="H48" s="59">
        <f>IF((D48&lt;=11),VLOOKUP(G48,'11 лет'!$A$3:$D$75,4),IF((D48=12),VLOOKUP(G48,'12 лет'!$A$3:$D$75,4),IF((D48=13),VLOOKUP(G48,'13 лет'!$A$3:$E$75,5),IF((D48=14),VLOOKUP(G48,'14 лет'!$A$3:$E$75,5),IF((D48=15),VLOOKUP(G48,'15 лет'!$A$3:$D$75,4),IF((D48=16),VLOOKUP(G48,'16 лет'!$A$3:$D$75,4),VLOOKUP(G48,'17 лет'!$A$3:$D$75,4)))))))</f>
        <v>0</v>
      </c>
      <c r="I48" s="59">
        <v>6.8</v>
      </c>
      <c r="J48" s="59">
        <f>IF((D48&lt;=11),VLOOKUP(I48,'11 лет'!$C$3:$D$75,2),IF((D48=12),VLOOKUP(I48,'12 лет'!$C$3:$D$75,2),IF((D48=13),VLOOKUP(I48,'13 лет'!$D$3:$E$75,2),IF((D48=14),VLOOKUP(I48,'14 лет'!$D$3:$E$75,2),IF((D48=15),VLOOKUP(I48,'15 лет'!$C$3:$D$75,2),IF((D48=16),VLOOKUP(I48,'16 лет'!$C$3:$D$75,2),VLOOKUP(I48,'17 лет'!$C$3:$D$75,2)))))))</f>
        <v>3</v>
      </c>
      <c r="K48" s="59">
        <v>25</v>
      </c>
      <c r="L48" s="59">
        <f>IF((D48&lt;=11),VLOOKUP(K48,'11 лет'!$G$4:$I$74,3),IF((D48=12),VLOOKUP(K48,'12 лет'!$G$4:$I$74,3),IF((D48=13),VLOOKUP(K48,'13 лет'!$H$4:$J$74,3),IF((D48=14),VLOOKUP(K48,'14 лет'!$H$4:$J$74,3),IF((D48=15),VLOOKUP(K48,'15 лет'!$G$4:$I$74,3),IF((D48=16),VLOOKUP(K48,'16 лет'!$G$4:$I$74,3),VLOOKUP(K48,'17 лет'!$G$4:$I$74,3)))))))</f>
        <v>39</v>
      </c>
      <c r="M48" s="59">
        <v>120</v>
      </c>
      <c r="N48" s="59">
        <f>IF((D48&lt;=11),VLOOKUP(M48,'11 лет'!$F$4:$I$74,4),IF((D48=12),VLOOKUP(M48,'12 лет'!$F$4:$I$74,4),IF((D48=13),VLOOKUP(M48,'13 лет'!$G$4:$J$74,4),IF((D48=14),VLOOKUP(M48,'14 лет'!$G$4:$J$74,4),IF((D48=15),VLOOKUP(M48,'15 лет'!$F$4:$I$74,4),IF((D48=16),VLOOKUP(M48,'16 лет'!$F$4:$I$74,4),VLOOKUP(M48,'17 лет'!$F$4:$I$74,4)))))))</f>
        <v>4</v>
      </c>
      <c r="O48" s="59">
        <v>3</v>
      </c>
      <c r="P48" s="59">
        <f>IF((D48&lt;=11),VLOOKUP(O48,'11 лет'!$E$4:$I$74,5),IF((D48=12),VLOOKUP(O48,'12 лет'!$E$4:$I$74,5),IF((D48=13),VLOOKUP(O48,'13 лет'!$F$4:$J$74,5),IF((D48=14),VLOOKUP(O48,'14 лет'!$F$4:$J$74,5),IF((D48=15),VLOOKUP(O48,'15 лет'!$E$4:$I$74,5),IF((D48=16),VLOOKUP(O48,'16 лет'!$E$4:$I$74,5),VLOOKUP(O48,'17 лет'!$E$4:$I$74,5)))))))</f>
        <v>21</v>
      </c>
      <c r="Q48" s="59">
        <v>-2</v>
      </c>
      <c r="R48" s="59">
        <f>IF((D48&lt;=11),VLOOKUP(Q48,'11 лет'!$H$4:$I$74,2),IF((D48=12),VLOOKUP(Q48,'12 лет'!$H$4:$I$74,2),IF((D48=13),VLOOKUP(Q48,'13 лет'!$I$4:$J$74,2),IF((D48=14),VLOOKUP(Q48,'14 лет'!$I$4:$J$74,2),IF((D48=15),VLOOKUP(Q48,'15 лет'!$H$4:$I$74,2),IF((D48=16),VLOOKUP(Q48,'16 лет'!$H$4:$I$74,2),VLOOKUP(Q48,'17 лет'!$H$4:$I$74,2)))))))</f>
        <v>5</v>
      </c>
      <c r="S48" s="59">
        <f aca="true" t="shared" si="4" ref="S48:S54">SUM(F48,H48,J48,L48,N48,P48,R48)</f>
        <v>85</v>
      </c>
      <c r="T48" s="59"/>
    </row>
    <row r="49" spans="1:20" ht="12.75">
      <c r="A49" s="59">
        <v>3</v>
      </c>
      <c r="B49" s="59" t="s">
        <v>325</v>
      </c>
      <c r="C49" s="59" t="s">
        <v>326</v>
      </c>
      <c r="D49" s="59">
        <v>11</v>
      </c>
      <c r="E49" s="59">
        <v>9.2</v>
      </c>
      <c r="F49" s="59">
        <f>IF((D49&lt;=11),VLOOKUP(E49,'11 лет'!$B$3:$D$75,3),IF((D49=12),VLOOKUP(E49,'12 лет'!$B$3:$D$75,3),IF((D49=13),VLOOKUP(E49,'13 лет'!$B$3:$E$75,4),IF((D49=14),VLOOKUP(E49,'14 лет'!$B$3:$E$75,4),IF((D49=15),VLOOKUP(E49,'15 лет'!$B$3:$D$75,3),IF((D49=16),VLOOKUP(E49,'16 лет'!$B$3:$D$75,3),VLOOKUP(E49,'17 лет'!$B$3:$D$75,3)))))))</f>
        <v>19</v>
      </c>
      <c r="G49" s="62">
        <v>0</v>
      </c>
      <c r="H49" s="59">
        <f>IF((D49&lt;=11),VLOOKUP(G49,'11 лет'!$A$3:$D$75,4),IF((D49=12),VLOOKUP(G49,'12 лет'!$A$3:$D$75,4),IF((D49=13),VLOOKUP(G49,'13 лет'!$A$3:$E$75,5),IF((D49=14),VLOOKUP(G49,'14 лет'!$A$3:$E$75,5),IF((D49=15),VLOOKUP(G49,'15 лет'!$A$3:$D$75,4),IF((D49=16),VLOOKUP(G49,'16 лет'!$A$3:$D$75,4),VLOOKUP(G49,'17 лет'!$A$3:$D$75,4)))))))</f>
        <v>0</v>
      </c>
      <c r="I49" s="59">
        <v>6.4</v>
      </c>
      <c r="J49" s="59">
        <f>IF((D49&lt;=11),VLOOKUP(I49,'11 лет'!$C$3:$D$75,2),IF((D49=12),VLOOKUP(I49,'12 лет'!$C$3:$D$75,2),IF((D49=13),VLOOKUP(I49,'13 лет'!$D$3:$E$75,2),IF((D49=14),VLOOKUP(I49,'14 лет'!$D$3:$E$75,2),IF((D49=15),VLOOKUP(I49,'15 лет'!$C$3:$D$75,2),IF((D49=16),VLOOKUP(I49,'16 лет'!$C$3:$D$75,2),VLOOKUP(I49,'17 лет'!$C$3:$D$75,2)))))))</f>
        <v>11</v>
      </c>
      <c r="K49" s="59">
        <v>24</v>
      </c>
      <c r="L49" s="59">
        <f>IF((D49&lt;=11),VLOOKUP(K49,'11 лет'!$G$4:$I$74,3),IF((D49=12),VLOOKUP(K49,'12 лет'!$G$4:$I$74,3),IF((D49=13),VLOOKUP(K49,'13 лет'!$H$4:$J$74,3),IF((D49=14),VLOOKUP(K49,'14 лет'!$H$4:$J$74,3),IF((D49=15),VLOOKUP(K49,'15 лет'!$G$4:$I$74,3),IF((D49=16),VLOOKUP(K49,'16 лет'!$G$4:$I$74,3),VLOOKUP(K49,'17 лет'!$G$4:$I$74,3)))))))</f>
        <v>37</v>
      </c>
      <c r="M49" s="59">
        <v>115</v>
      </c>
      <c r="N49" s="59">
        <f>IF((D49&lt;=11),VLOOKUP(M49,'11 лет'!$F$4:$I$74,4),IF((D49=12),VLOOKUP(M49,'12 лет'!$F$4:$I$74,4),IF((D49=13),VLOOKUP(M49,'13 лет'!$G$4:$J$74,4),IF((D49=14),VLOOKUP(M49,'14 лет'!$G$4:$J$74,4),IF((D49=15),VLOOKUP(M49,'15 лет'!$F$4:$I$74,4),IF((D49=16),VLOOKUP(M49,'16 лет'!$F$4:$I$74,4),VLOOKUP(M49,'17 лет'!$F$4:$I$74,4)))))))</f>
        <v>2</v>
      </c>
      <c r="O49" s="59">
        <v>1</v>
      </c>
      <c r="P49" s="59">
        <f>IF((D49&lt;=11),VLOOKUP(O49,'11 лет'!$E$4:$I$74,5),IF((D49=12),VLOOKUP(O49,'12 лет'!$E$4:$I$74,5),IF((D49=13),VLOOKUP(O49,'13 лет'!$F$4:$J$74,5),IF((D49=14),VLOOKUP(O49,'14 лет'!$F$4:$J$74,5),IF((D49=15),VLOOKUP(O49,'15 лет'!$E$4:$I$74,5),IF((D49=16),VLOOKUP(O49,'16 лет'!$E$4:$I$74,5),VLOOKUP(O49,'17 лет'!$E$4:$I$74,5)))))))</f>
        <v>13</v>
      </c>
      <c r="Q49" s="59">
        <v>-4</v>
      </c>
      <c r="R49" s="59">
        <f>IF((D49&lt;=11),VLOOKUP(Q49,'11 лет'!$H$4:$I$74,2),IF((D49=12),VLOOKUP(Q49,'12 лет'!$H$4:$I$74,2),IF((D49=13),VLOOKUP(Q49,'13 лет'!$I$4:$J$74,2),IF((D49=14),VLOOKUP(Q49,'14 лет'!$I$4:$J$74,2),IF((D49=15),VLOOKUP(Q49,'15 лет'!$H$4:$I$74,2),IF((D49=16),VLOOKUP(Q49,'16 лет'!$H$4:$I$74,2),VLOOKUP(Q49,'17 лет'!$H$4:$I$74,2)))))))</f>
        <v>1</v>
      </c>
      <c r="S49" s="59">
        <f t="shared" si="4"/>
        <v>83</v>
      </c>
      <c r="T49" s="59"/>
    </row>
    <row r="50" spans="1:20" ht="12.75">
      <c r="A50" s="59">
        <v>4</v>
      </c>
      <c r="B50" s="59" t="s">
        <v>327</v>
      </c>
      <c r="C50" s="59" t="s">
        <v>328</v>
      </c>
      <c r="D50" s="59">
        <v>10</v>
      </c>
      <c r="E50" s="59">
        <v>9.8</v>
      </c>
      <c r="F50" s="59">
        <f>IF((D50&lt;=11),VLOOKUP(E50,'11 лет'!$B$3:$D$75,3),IF((D50=12),VLOOKUP(E50,'12 лет'!$B$3:$D$75,3),IF((D50=13),VLOOKUP(E50,'13 лет'!$B$3:$E$75,4),IF((D50=14),VLOOKUP(E50,'14 лет'!$B$3:$E$75,4),IF((D50=15),VLOOKUP(E50,'15 лет'!$B$3:$D$75,3),IF((D50=16),VLOOKUP(E50,'16 лет'!$B$3:$D$75,3),VLOOKUP(E50,'17 лет'!$B$3:$D$75,3)))))))</f>
        <v>8</v>
      </c>
      <c r="G50" s="62">
        <v>0</v>
      </c>
      <c r="H50" s="59">
        <f>IF((D50&lt;=11),VLOOKUP(G50,'11 лет'!$A$3:$D$75,4),IF((D50=12),VLOOKUP(G50,'12 лет'!$A$3:$D$75,4),IF((D50=13),VLOOKUP(G50,'13 лет'!$A$3:$E$75,5),IF((D50=14),VLOOKUP(G50,'14 лет'!$A$3:$E$75,5),IF((D50=15),VLOOKUP(G50,'15 лет'!$A$3:$D$75,4),IF((D50=16),VLOOKUP(G50,'16 лет'!$A$3:$D$75,4),VLOOKUP(G50,'17 лет'!$A$3:$D$75,4)))))))</f>
        <v>0</v>
      </c>
      <c r="I50" s="59">
        <v>6.8</v>
      </c>
      <c r="J50" s="59">
        <f>IF((D50&lt;=11),VLOOKUP(I50,'11 лет'!$C$3:$D$75,2),IF((D50=12),VLOOKUP(I50,'12 лет'!$C$3:$D$75,2),IF((D50=13),VLOOKUP(I50,'13 лет'!$D$3:$E$75,2),IF((D50=14),VLOOKUP(I50,'14 лет'!$D$3:$E$75,2),IF((D50=15),VLOOKUP(I50,'15 лет'!$C$3:$D$75,2),IF((D50=16),VLOOKUP(I50,'16 лет'!$C$3:$D$75,2),VLOOKUP(I50,'17 лет'!$C$3:$D$75,2)))))))</f>
        <v>3</v>
      </c>
      <c r="K50" s="59">
        <v>24</v>
      </c>
      <c r="L50" s="59">
        <f>IF((D50&lt;=11),VLOOKUP(K50,'11 лет'!$G$4:$I$74,3),IF((D50=12),VLOOKUP(K50,'12 лет'!$G$4:$I$74,3),IF((D50=13),VLOOKUP(K50,'13 лет'!$H$4:$J$74,3),IF((D50=14),VLOOKUP(K50,'14 лет'!$H$4:$J$74,3),IF((D50=15),VLOOKUP(K50,'15 лет'!$G$4:$I$74,3),IF((D50=16),VLOOKUP(K50,'16 лет'!$G$4:$I$74,3),VLOOKUP(K50,'17 лет'!$G$4:$I$74,3)))))))</f>
        <v>37</v>
      </c>
      <c r="M50" s="59">
        <v>115</v>
      </c>
      <c r="N50" s="59">
        <f>IF((D50&lt;=11),VLOOKUP(M50,'11 лет'!$F$4:$I$74,4),IF((D50=12),VLOOKUP(M50,'12 лет'!$F$4:$I$74,4),IF((D50=13),VLOOKUP(M50,'13 лет'!$G$4:$J$74,4),IF((D50=14),VLOOKUP(M50,'14 лет'!$G$4:$J$74,4),IF((D50=15),VLOOKUP(M50,'15 лет'!$F$4:$I$74,4),IF((D50=16),VLOOKUP(M50,'16 лет'!$F$4:$I$74,4),VLOOKUP(M50,'17 лет'!$F$4:$I$74,4)))))))</f>
        <v>2</v>
      </c>
      <c r="O50" s="59">
        <v>0</v>
      </c>
      <c r="P50" s="59">
        <f>IF((D50&lt;=11),VLOOKUP(O50,'11 лет'!$E$4:$I$74,5),IF((D50=12),VLOOKUP(O50,'12 лет'!$E$4:$I$74,5),IF((D50=13),VLOOKUP(O50,'13 лет'!$F$4:$J$74,5),IF((D50=14),VLOOKUP(O50,'14 лет'!$F$4:$J$74,5),IF((D50=15),VLOOKUP(O50,'15 лет'!$E$4:$I$74,5),IF((D50=16),VLOOKUP(O50,'16 лет'!$E$4:$I$74,5),VLOOKUP(O50,'17 лет'!$E$4:$I$74,5)))))))</f>
        <v>0</v>
      </c>
      <c r="Q50" s="59">
        <v>0</v>
      </c>
      <c r="R50" s="59">
        <f>IF((D50&lt;=11),VLOOKUP(Q50,'11 лет'!$H$4:$I$74,2),IF((D50=12),VLOOKUP(Q50,'12 лет'!$H$4:$I$74,2),IF((D50=13),VLOOKUP(Q50,'13 лет'!$I$4:$J$74,2),IF((D50=14),VLOOKUP(Q50,'14 лет'!$I$4:$J$74,2),IF((D50=15),VLOOKUP(Q50,'15 лет'!$H$4:$I$74,2),IF((D50=16),VLOOKUP(Q50,'16 лет'!$H$4:$I$74,2),VLOOKUP(Q50,'17 лет'!$H$4:$I$74,2)))))))</f>
        <v>9</v>
      </c>
      <c r="S50" s="59">
        <f t="shared" si="4"/>
        <v>59</v>
      </c>
      <c r="T50" s="59"/>
    </row>
    <row r="51" spans="1:20" ht="12.75">
      <c r="A51" s="59">
        <v>5</v>
      </c>
      <c r="B51" s="59" t="s">
        <v>329</v>
      </c>
      <c r="C51" s="59" t="s">
        <v>322</v>
      </c>
      <c r="D51" s="59">
        <v>10</v>
      </c>
      <c r="E51" s="59">
        <v>10.5</v>
      </c>
      <c r="F51" s="59">
        <f>IF((D51&lt;=11),VLOOKUP(E51,'11 лет'!$B$3:$D$75,3),IF((D51=12),VLOOKUP(E51,'12 лет'!$B$3:$D$75,3),IF((D51=13),VLOOKUP(E51,'13 лет'!$B$3:$E$75,4),IF((D51=14),VLOOKUP(E51,'14 лет'!$B$3:$E$75,4),IF((D51=15),VLOOKUP(E51,'15 лет'!$B$3:$D$75,3),IF((D51=16),VLOOKUP(E51,'16 лет'!$B$3:$D$75,3),VLOOKUP(E51,'17 лет'!$B$3:$D$75,3)))))))</f>
        <v>1</v>
      </c>
      <c r="G51" s="62">
        <v>0</v>
      </c>
      <c r="H51" s="59">
        <f>IF((D51&lt;=11),VLOOKUP(G51,'11 лет'!$A$3:$D$75,4),IF((D51=12),VLOOKUP(G51,'12 лет'!$A$3:$D$75,4),IF((D51=13),VLOOKUP(G51,'13 лет'!$A$3:$E$75,5),IF((D51=14),VLOOKUP(G51,'14 лет'!$A$3:$E$75,5),IF((D51=15),VLOOKUP(G51,'15 лет'!$A$3:$D$75,4),IF((D51=16),VLOOKUP(G51,'16 лет'!$A$3:$D$75,4),VLOOKUP(G51,'17 лет'!$A$3:$D$75,4)))))))</f>
        <v>0</v>
      </c>
      <c r="I51" s="59">
        <v>6.8</v>
      </c>
      <c r="J51" s="59">
        <f>IF((D51&lt;=11),VLOOKUP(I51,'11 лет'!$C$3:$D$75,2),IF((D51=12),VLOOKUP(I51,'12 лет'!$C$3:$D$75,2),IF((D51=13),VLOOKUP(I51,'13 лет'!$D$3:$E$75,2),IF((D51=14),VLOOKUP(I51,'14 лет'!$D$3:$E$75,2),IF((D51=15),VLOOKUP(I51,'15 лет'!$C$3:$D$75,2),IF((D51=16),VLOOKUP(I51,'16 лет'!$C$3:$D$75,2),VLOOKUP(I51,'17 лет'!$C$3:$D$75,2)))))))</f>
        <v>3</v>
      </c>
      <c r="K51" s="59">
        <v>29</v>
      </c>
      <c r="L51" s="59">
        <f>IF((D51&lt;=11),VLOOKUP(K51,'11 лет'!$G$4:$I$74,3),IF((D51=12),VLOOKUP(K51,'12 лет'!$G$4:$I$74,3),IF((D51=13),VLOOKUP(K51,'13 лет'!$H$4:$J$74,3),IF((D51=14),VLOOKUP(K51,'14 лет'!$H$4:$J$74,3),IF((D51=15),VLOOKUP(K51,'15 лет'!$G$4:$I$74,3),IF((D51=16),VLOOKUP(K51,'16 лет'!$G$4:$I$74,3),VLOOKUP(K51,'17 лет'!$G$4:$I$74,3)))))))</f>
        <v>47</v>
      </c>
      <c r="M51" s="59">
        <v>110</v>
      </c>
      <c r="N51" s="59">
        <f>IF((D51&lt;=11),VLOOKUP(M51,'11 лет'!$F$4:$I$74,4),IF((D51=12),VLOOKUP(M51,'12 лет'!$F$4:$I$74,4),IF((D51=13),VLOOKUP(M51,'13 лет'!$G$4:$J$74,4),IF((D51=14),VLOOKUP(M51,'14 лет'!$G$4:$J$74,4),IF((D51=15),VLOOKUP(M51,'15 лет'!$F$4:$I$74,4),IF((D51=16),VLOOKUP(M51,'16 лет'!$F$4:$I$74,4),VLOOKUP(M51,'17 лет'!$F$4:$I$74,4)))))))</f>
        <v>1</v>
      </c>
      <c r="O51" s="59">
        <v>3</v>
      </c>
      <c r="P51" s="59">
        <f>IF((D51&lt;=11),VLOOKUP(O51,'11 лет'!$E$4:$I$74,5),IF((D51=12),VLOOKUP(O51,'12 лет'!$E$4:$I$74,5),IF((D51=13),VLOOKUP(O51,'13 лет'!$F$4:$J$74,5),IF((D51=14),VLOOKUP(O51,'14 лет'!$F$4:$J$74,5),IF((D51=15),VLOOKUP(O51,'15 лет'!$E$4:$I$74,5),IF((D51=16),VLOOKUP(O51,'16 лет'!$E$4:$I$74,5),VLOOKUP(O51,'17 лет'!$E$4:$I$74,5)))))))</f>
        <v>21</v>
      </c>
      <c r="Q51" s="59">
        <v>1</v>
      </c>
      <c r="R51" s="59">
        <f>IF((D51&lt;=11),VLOOKUP(Q51,'11 лет'!$H$4:$I$74,2),IF((D51=12),VLOOKUP(Q51,'12 лет'!$H$4:$I$74,2),IF((D51=13),VLOOKUP(Q51,'13 лет'!$I$4:$J$74,2),IF((D51=14),VLOOKUP(Q51,'14 лет'!$I$4:$J$74,2),IF((D51=15),VLOOKUP(Q51,'15 лет'!$H$4:$I$74,2),IF((D51=16),VLOOKUP(Q51,'16 лет'!$H$4:$I$74,2),VLOOKUP(Q51,'17 лет'!$H$4:$I$74,2)))))))</f>
        <v>12</v>
      </c>
      <c r="S51" s="59">
        <f t="shared" si="4"/>
        <v>85</v>
      </c>
      <c r="T51" s="59"/>
    </row>
    <row r="52" spans="1:20" ht="12.75">
      <c r="A52" s="59">
        <v>6</v>
      </c>
      <c r="B52" s="59" t="s">
        <v>330</v>
      </c>
      <c r="C52" s="59" t="s">
        <v>331</v>
      </c>
      <c r="D52" s="59">
        <v>10</v>
      </c>
      <c r="E52" s="59">
        <v>10</v>
      </c>
      <c r="F52" s="59">
        <f>IF((D52&lt;=11),VLOOKUP(E52,'11 лет'!$B$3:$D$75,3),IF((D52=12),VLOOKUP(E52,'12 лет'!$B$3:$D$75,3),IF((D52=13),VLOOKUP(E52,'13 лет'!$B$3:$E$75,4),IF((D52=14),VLOOKUP(E52,'14 лет'!$B$3:$E$75,4),IF((D52=15),VLOOKUP(E52,'15 лет'!$B$3:$D$75,3),IF((D52=16),VLOOKUP(E52,'16 лет'!$B$3:$D$75,3),VLOOKUP(E52,'17 лет'!$B$3:$D$75,3)))))))</f>
        <v>6</v>
      </c>
      <c r="G52" s="62">
        <v>0</v>
      </c>
      <c r="H52" s="59">
        <f>IF((D52&lt;=11),VLOOKUP(G52,'11 лет'!$A$3:$D$75,4),IF((D52=12),VLOOKUP(G52,'12 лет'!$A$3:$D$75,4),IF((D52=13),VLOOKUP(G52,'13 лет'!$A$3:$E$75,5),IF((D52=14),VLOOKUP(G52,'14 лет'!$A$3:$E$75,5),IF((D52=15),VLOOKUP(G52,'15 лет'!$A$3:$D$75,4),IF((D52=16),VLOOKUP(G52,'16 лет'!$A$3:$D$75,4),VLOOKUP(G52,'17 лет'!$A$3:$D$75,4)))))))</f>
        <v>0</v>
      </c>
      <c r="I52" s="59">
        <v>6.9</v>
      </c>
      <c r="J52" s="59">
        <f>IF((D52&lt;=11),VLOOKUP(I52,'11 лет'!$C$3:$D$75,2),IF((D52=12),VLOOKUP(I52,'12 лет'!$C$3:$D$75,2),IF((D52=13),VLOOKUP(I52,'13 лет'!$D$3:$E$75,2),IF((D52=14),VLOOKUP(I52,'14 лет'!$D$3:$E$75,2),IF((D52=15),VLOOKUP(I52,'15 лет'!$C$3:$D$75,2),IF((D52=16),VLOOKUP(I52,'16 лет'!$C$3:$D$75,2),VLOOKUP(I52,'17 лет'!$C$3:$D$75,2)))))))</f>
        <v>1</v>
      </c>
      <c r="K52" s="59">
        <v>27</v>
      </c>
      <c r="L52" s="59">
        <f>IF((D52&lt;=11),VLOOKUP(K52,'11 лет'!$G$4:$I$74,3),IF((D52=12),VLOOKUP(K52,'12 лет'!$G$4:$I$74,3),IF((D52=13),VLOOKUP(K52,'13 лет'!$H$4:$J$74,3),IF((D52=14),VLOOKUP(K52,'14 лет'!$H$4:$J$74,3),IF((D52=15),VLOOKUP(K52,'15 лет'!$G$4:$I$74,3),IF((D52=16),VLOOKUP(K52,'16 лет'!$G$4:$I$74,3),VLOOKUP(K52,'17 лет'!$G$4:$I$74,3)))))))</f>
        <v>43</v>
      </c>
      <c r="M52" s="59">
        <v>110</v>
      </c>
      <c r="N52" s="59">
        <f>IF((D52&lt;=11),VLOOKUP(M52,'11 лет'!$F$4:$I$74,4),IF((D52=12),VLOOKUP(M52,'12 лет'!$F$4:$I$74,4),IF((D52=13),VLOOKUP(M52,'13 лет'!$G$4:$J$74,4),IF((D52=14),VLOOKUP(M52,'14 лет'!$G$4:$J$74,4),IF((D52=15),VLOOKUP(M52,'15 лет'!$F$4:$I$74,4),IF((D52=16),VLOOKUP(M52,'16 лет'!$F$4:$I$74,4),VLOOKUP(M52,'17 лет'!$F$4:$I$74,4)))))))</f>
        <v>1</v>
      </c>
      <c r="O52" s="59">
        <v>0</v>
      </c>
      <c r="P52" s="59">
        <f>IF((D52&lt;=11),VLOOKUP(O52,'11 лет'!$E$4:$I$74,5),IF((D52=12),VLOOKUP(O52,'12 лет'!$E$4:$I$74,5),IF((D52=13),VLOOKUP(O52,'13 лет'!$F$4:$J$74,5),IF((D52=14),VLOOKUP(O52,'14 лет'!$F$4:$J$74,5),IF((D52=15),VLOOKUP(O52,'15 лет'!$E$4:$I$74,5),IF((D52=16),VLOOKUP(O52,'16 лет'!$E$4:$I$74,5),VLOOKUP(O52,'17 лет'!$E$4:$I$74,5)))))))</f>
        <v>0</v>
      </c>
      <c r="Q52" s="59">
        <v>-6</v>
      </c>
      <c r="R52" s="59">
        <f>IF((D52&lt;=11),VLOOKUP(Q52,'11 лет'!$H$4:$I$74,2),IF((D52=12),VLOOKUP(Q52,'12 лет'!$H$4:$I$74,2),IF((D52=13),VLOOKUP(Q52,'13 лет'!$I$4:$J$74,2),IF((D52=14),VLOOKUP(Q52,'14 лет'!$I$4:$J$74,2),IF((D52=15),VLOOKUP(Q52,'15 лет'!$H$4:$I$74,2),IF((D52=16),VLOOKUP(Q52,'16 лет'!$H$4:$I$74,2),VLOOKUP(Q52,'17 лет'!$H$4:$I$74,2)))))))</f>
        <v>0</v>
      </c>
      <c r="S52" s="59">
        <f t="shared" si="4"/>
        <v>51</v>
      </c>
      <c r="T52" s="59"/>
    </row>
    <row r="53" spans="1:20" ht="12.75">
      <c r="A53" s="59">
        <v>7</v>
      </c>
      <c r="B53" s="59" t="s">
        <v>332</v>
      </c>
      <c r="C53" s="59" t="s">
        <v>333</v>
      </c>
      <c r="D53" s="59">
        <v>10</v>
      </c>
      <c r="E53" s="59">
        <v>9.8</v>
      </c>
      <c r="F53" s="59">
        <f>IF((D53&lt;=11),VLOOKUP(E53,'11 лет'!$B$3:$D$75,3),IF((D53=12),VLOOKUP(E53,'12 лет'!$B$3:$D$75,3),IF((D53=13),VLOOKUP(E53,'13 лет'!$B$3:$E$75,4),IF((D53=14),VLOOKUP(E53,'14 лет'!$B$3:$E$75,4),IF((D53=15),VLOOKUP(E53,'15 лет'!$B$3:$D$75,3),IF((D53=16),VLOOKUP(E53,'16 лет'!$B$3:$D$75,3),VLOOKUP(E53,'17 лет'!$B$3:$D$75,3)))))))</f>
        <v>8</v>
      </c>
      <c r="G53" s="62">
        <v>0</v>
      </c>
      <c r="H53" s="59">
        <f>IF((D53&lt;=11),VLOOKUP(G53,'11 лет'!$A$3:$D$75,4),IF((D53=12),VLOOKUP(G53,'12 лет'!$A$3:$D$75,4),IF((D53=13),VLOOKUP(G53,'13 лет'!$A$3:$E$75,5),IF((D53=14),VLOOKUP(G53,'14 лет'!$A$3:$E$75,5),IF((D53=15),VLOOKUP(G53,'15 лет'!$A$3:$D$75,4),IF((D53=16),VLOOKUP(G53,'16 лет'!$A$3:$D$75,4),VLOOKUP(G53,'17 лет'!$A$3:$D$75,4)))))))</f>
        <v>0</v>
      </c>
      <c r="I53" s="59">
        <v>6.7</v>
      </c>
      <c r="J53" s="59">
        <f>IF((D53&lt;=11),VLOOKUP(I53,'11 лет'!$C$3:$D$75,2),IF((D53=12),VLOOKUP(I53,'12 лет'!$C$3:$D$75,2),IF((D53=13),VLOOKUP(I53,'13 лет'!$D$3:$E$75,2),IF((D53=14),VLOOKUP(I53,'14 лет'!$D$3:$E$75,2),IF((D53=15),VLOOKUP(I53,'15 лет'!$C$3:$D$75,2),IF((D53=16),VLOOKUP(I53,'16 лет'!$C$3:$D$75,2),VLOOKUP(I53,'17 лет'!$C$3:$D$75,2)))))))</f>
        <v>5</v>
      </c>
      <c r="K53" s="59">
        <v>24</v>
      </c>
      <c r="L53" s="59">
        <f>IF((D53&lt;=11),VLOOKUP(K53,'11 лет'!$G$4:$I$74,3),IF((D53=12),VLOOKUP(K53,'12 лет'!$G$4:$I$74,3),IF((D53=13),VLOOKUP(K53,'13 лет'!$H$4:$J$74,3),IF((D53=14),VLOOKUP(K53,'14 лет'!$H$4:$J$74,3),IF((D53=15),VLOOKUP(K53,'15 лет'!$G$4:$I$74,3),IF((D53=16),VLOOKUP(K53,'16 лет'!$G$4:$I$74,3),VLOOKUP(K53,'17 лет'!$G$4:$I$74,3)))))))</f>
        <v>37</v>
      </c>
      <c r="M53" s="59">
        <v>120</v>
      </c>
      <c r="N53" s="59">
        <f>IF((D53&lt;=11),VLOOKUP(M53,'11 лет'!$F$4:$I$74,4),IF((D53=12),VLOOKUP(M53,'12 лет'!$F$4:$I$74,4),IF((D53=13),VLOOKUP(M53,'13 лет'!$G$4:$J$74,4),IF((D53=14),VLOOKUP(M53,'14 лет'!$G$4:$J$74,4),IF((D53=15),VLOOKUP(M53,'15 лет'!$F$4:$I$74,4),IF((D53=16),VLOOKUP(M53,'16 лет'!$F$4:$I$74,4),VLOOKUP(M53,'17 лет'!$F$4:$I$74,4)))))))</f>
        <v>4</v>
      </c>
      <c r="O53" s="59">
        <v>1</v>
      </c>
      <c r="P53" s="59">
        <f>IF((D53&lt;=11),VLOOKUP(O53,'11 лет'!$E$4:$I$74,5),IF((D53=12),VLOOKUP(O53,'12 лет'!$E$4:$I$74,5),IF((D53=13),VLOOKUP(O53,'13 лет'!$F$4:$J$74,5),IF((D53=14),VLOOKUP(O53,'14 лет'!$F$4:$J$74,5),IF((D53=15),VLOOKUP(O53,'15 лет'!$E$4:$I$74,5),IF((D53=16),VLOOKUP(O53,'16 лет'!$E$4:$I$74,5),VLOOKUP(O53,'17 лет'!$E$4:$I$74,5)))))))</f>
        <v>13</v>
      </c>
      <c r="Q53" s="59">
        <v>0</v>
      </c>
      <c r="R53" s="59">
        <f>IF((D53&lt;=11),VLOOKUP(Q53,'11 лет'!$H$4:$I$74,2),IF((D53=12),VLOOKUP(Q53,'12 лет'!$H$4:$I$74,2),IF((D53=13),VLOOKUP(Q53,'13 лет'!$I$4:$J$74,2),IF((D53=14),VLOOKUP(Q53,'14 лет'!$I$4:$J$74,2),IF((D53=15),VLOOKUP(Q53,'15 лет'!$H$4:$I$74,2),IF((D53=16),VLOOKUP(Q53,'16 лет'!$H$4:$I$74,2),VLOOKUP(Q53,'17 лет'!$H$4:$I$74,2)))))))</f>
        <v>9</v>
      </c>
      <c r="S53" s="59">
        <f t="shared" si="4"/>
        <v>76</v>
      </c>
      <c r="T53" s="59"/>
    </row>
    <row r="54" spans="1:20" ht="12.75">
      <c r="A54" s="59">
        <v>8</v>
      </c>
      <c r="B54" s="59" t="s">
        <v>334</v>
      </c>
      <c r="C54" s="59" t="s">
        <v>335</v>
      </c>
      <c r="D54" s="59">
        <v>10</v>
      </c>
      <c r="E54" s="59">
        <v>10.4</v>
      </c>
      <c r="F54" s="59">
        <f>IF((D54&lt;=11),VLOOKUP(E54,'11 лет'!$B$3:$D$75,3),IF((D54=12),VLOOKUP(E54,'12 лет'!$B$3:$D$75,3),IF((D54=13),VLOOKUP(E54,'13 лет'!$B$3:$E$75,4),IF((D54=14),VLOOKUP(E54,'14 лет'!$B$3:$E$75,4),IF((D54=15),VLOOKUP(E54,'15 лет'!$B$3:$D$75,3),IF((D54=16),VLOOKUP(E54,'16 лет'!$B$3:$D$75,3),VLOOKUP(E54,'17 лет'!$B$3:$D$75,3)))))))</f>
        <v>2</v>
      </c>
      <c r="G54" s="62">
        <v>0</v>
      </c>
      <c r="H54" s="59">
        <f>IF((D54&lt;=11),VLOOKUP(G54,'11 лет'!$A$3:$D$75,4),IF((D54=12),VLOOKUP(G54,'12 лет'!$A$3:$D$75,4),IF((D54=13),VLOOKUP(G54,'13 лет'!$A$3:$E$75,5),IF((D54=14),VLOOKUP(G54,'14 лет'!$A$3:$E$75,5),IF((D54=15),VLOOKUP(G54,'15 лет'!$A$3:$D$75,4),IF((D54=16),VLOOKUP(G54,'16 лет'!$A$3:$D$75,4),VLOOKUP(G54,'17 лет'!$A$3:$D$75,4)))))))</f>
        <v>0</v>
      </c>
      <c r="I54" s="59">
        <v>6.8</v>
      </c>
      <c r="J54" s="59">
        <f>IF((D54&lt;=11),VLOOKUP(I54,'11 лет'!$C$3:$D$75,2),IF((D54=12),VLOOKUP(I54,'12 лет'!$C$3:$D$75,2),IF((D54=13),VLOOKUP(I54,'13 лет'!$D$3:$E$75,2),IF((D54=14),VLOOKUP(I54,'14 лет'!$D$3:$E$75,2),IF((D54=15),VLOOKUP(I54,'15 лет'!$C$3:$D$75,2),IF((D54=16),VLOOKUP(I54,'16 лет'!$C$3:$D$75,2),VLOOKUP(I54,'17 лет'!$C$3:$D$75,2)))))))</f>
        <v>3</v>
      </c>
      <c r="K54" s="59">
        <v>20</v>
      </c>
      <c r="L54" s="59">
        <f>IF((D54&lt;=11),VLOOKUP(K54,'11 лет'!$G$4:$I$74,3),IF((D54=12),VLOOKUP(K54,'12 лет'!$G$4:$I$74,3),IF((D54=13),VLOOKUP(K54,'13 лет'!$H$4:$J$74,3),IF((D54=14),VLOOKUP(K54,'14 лет'!$H$4:$J$74,3),IF((D54=15),VLOOKUP(K54,'15 лет'!$G$4:$I$74,3),IF((D54=16),VLOOKUP(K54,'16 лет'!$G$4:$I$74,3),VLOOKUP(K54,'17 лет'!$G$4:$I$74,3)))))))</f>
        <v>29</v>
      </c>
      <c r="M54" s="59">
        <v>130</v>
      </c>
      <c r="N54" s="59">
        <f>IF((D54&lt;=11),VLOOKUP(M54,'11 лет'!$F$4:$I$74,4),IF((D54=12),VLOOKUP(M54,'12 лет'!$F$4:$I$74,4),IF((D54=13),VLOOKUP(M54,'13 лет'!$G$4:$J$74,4),IF((D54=14),VLOOKUP(M54,'14 лет'!$G$4:$J$74,4),IF((D54=15),VLOOKUP(M54,'15 лет'!$F$4:$I$74,4),IF((D54=16),VLOOKUP(M54,'16 лет'!$F$4:$I$74,4),VLOOKUP(M54,'17 лет'!$F$4:$I$74,4)))))))</f>
        <v>7</v>
      </c>
      <c r="O54" s="59">
        <v>3</v>
      </c>
      <c r="P54" s="59">
        <f>IF((D54&lt;=11),VLOOKUP(O54,'11 лет'!$E$4:$I$74,5),IF((D54=12),VLOOKUP(O54,'12 лет'!$E$4:$I$74,5),IF((D54=13),VLOOKUP(O54,'13 лет'!$F$4:$J$74,5),IF((D54=14),VLOOKUP(O54,'14 лет'!$F$4:$J$74,5),IF((D54=15),VLOOKUP(O54,'15 лет'!$E$4:$I$74,5),IF((D54=16),VLOOKUP(O54,'16 лет'!$E$4:$I$74,5),VLOOKUP(O54,'17 лет'!$E$4:$I$74,5)))))))</f>
        <v>21</v>
      </c>
      <c r="Q54" s="59">
        <v>1</v>
      </c>
      <c r="R54" s="59">
        <f>IF((D54&lt;=11),VLOOKUP(Q54,'11 лет'!$H$4:$I$74,2),IF((D54=12),VLOOKUP(Q54,'12 лет'!$H$4:$I$74,2),IF((D54=13),VLOOKUP(Q54,'13 лет'!$I$4:$J$74,2),IF((D54=14),VLOOKUP(Q54,'14 лет'!$I$4:$J$74,2),IF((D54=15),VLOOKUP(Q54,'15 лет'!$H$4:$I$74,2),IF((D54=16),VLOOKUP(Q54,'16 лет'!$H$4:$I$74,2),VLOOKUP(Q54,'17 лет'!$H$4:$I$74,2)))))))</f>
        <v>12</v>
      </c>
      <c r="S54" s="59">
        <f t="shared" si="4"/>
        <v>74</v>
      </c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autoFilter ref="T11:T18"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9">
      <selection activeCell="A11" sqref="A11:A50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239</v>
      </c>
      <c r="B4" s="53"/>
      <c r="C4" s="53"/>
      <c r="D4" s="53"/>
      <c r="E4" s="53"/>
      <c r="F4" s="53"/>
      <c r="G4" s="53"/>
      <c r="H4" s="53"/>
      <c r="I4" s="53" t="s">
        <v>240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394</v>
      </c>
      <c r="C11" s="59" t="s">
        <v>395</v>
      </c>
      <c r="D11" s="59">
        <v>9</v>
      </c>
      <c r="E11" s="59">
        <v>10.8</v>
      </c>
      <c r="F11" s="59">
        <f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</v>
      </c>
      <c r="G11" s="62">
        <v>0</v>
      </c>
      <c r="H11" s="59">
        <f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0</v>
      </c>
      <c r="I11" s="59">
        <v>6.8</v>
      </c>
      <c r="J11" s="59">
        <f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7</v>
      </c>
      <c r="K11" s="59">
        <v>21</v>
      </c>
      <c r="L11" s="59">
        <f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36</v>
      </c>
      <c r="M11" s="59">
        <v>115</v>
      </c>
      <c r="N11" s="59">
        <f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7</v>
      </c>
      <c r="O11" s="59">
        <v>0</v>
      </c>
      <c r="P11" s="59">
        <f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0</v>
      </c>
      <c r="Q11" s="59">
        <v>0</v>
      </c>
      <c r="R11" s="59">
        <f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3</v>
      </c>
      <c r="S11" s="59">
        <f aca="true" t="shared" si="0" ref="S11:S50">SUM(F11,H11,J11,L11,N11,P11,R11)</f>
        <v>54</v>
      </c>
      <c r="T11" s="59">
        <v>40</v>
      </c>
    </row>
    <row r="12" spans="1:20" ht="12.75">
      <c r="A12" s="59">
        <v>2</v>
      </c>
      <c r="B12" s="59" t="s">
        <v>352</v>
      </c>
      <c r="C12" s="60" t="s">
        <v>353</v>
      </c>
      <c r="D12" s="59">
        <v>10</v>
      </c>
      <c r="E12" s="59">
        <v>10.5</v>
      </c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4</v>
      </c>
      <c r="G12" s="62">
        <v>0</v>
      </c>
      <c r="H12" s="59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0</v>
      </c>
      <c r="I12" s="59">
        <v>6.8</v>
      </c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7</v>
      </c>
      <c r="K12" s="59">
        <v>24</v>
      </c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42</v>
      </c>
      <c r="M12" s="59">
        <v>110</v>
      </c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5</v>
      </c>
      <c r="O12" s="59">
        <v>1</v>
      </c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</v>
      </c>
      <c r="Q12" s="59">
        <v>-3</v>
      </c>
      <c r="R12" s="59">
        <f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0</v>
      </c>
      <c r="S12" s="59">
        <f t="shared" si="0"/>
        <v>60</v>
      </c>
      <c r="T12" s="59">
        <v>39</v>
      </c>
    </row>
    <row r="13" spans="1:20" ht="12.75">
      <c r="A13" s="59">
        <v>3</v>
      </c>
      <c r="B13" s="59" t="s">
        <v>366</v>
      </c>
      <c r="C13" s="60" t="s">
        <v>367</v>
      </c>
      <c r="D13" s="59">
        <v>10</v>
      </c>
      <c r="E13" s="59">
        <v>10.5</v>
      </c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4</v>
      </c>
      <c r="G13" s="62">
        <v>0</v>
      </c>
      <c r="H13" s="59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0</v>
      </c>
      <c r="I13" s="59">
        <v>6.8</v>
      </c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7</v>
      </c>
      <c r="K13" s="59">
        <v>24</v>
      </c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42</v>
      </c>
      <c r="M13" s="59">
        <v>110</v>
      </c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5</v>
      </c>
      <c r="O13" s="59">
        <v>1</v>
      </c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2</v>
      </c>
      <c r="Q13" s="59">
        <v>-3</v>
      </c>
      <c r="R13" s="59">
        <f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0</v>
      </c>
      <c r="S13" s="59">
        <f t="shared" si="0"/>
        <v>60</v>
      </c>
      <c r="T13" s="59">
        <v>38</v>
      </c>
    </row>
    <row r="14" spans="1:20" ht="12.75">
      <c r="A14" s="59">
        <v>4</v>
      </c>
      <c r="B14" s="59" t="s">
        <v>381</v>
      </c>
      <c r="C14" s="60" t="s">
        <v>382</v>
      </c>
      <c r="D14" s="59">
        <v>10</v>
      </c>
      <c r="E14" s="59">
        <v>10.4</v>
      </c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5</v>
      </c>
      <c r="G14" s="62">
        <v>0</v>
      </c>
      <c r="H14" s="59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0</v>
      </c>
      <c r="I14" s="59">
        <v>6.9</v>
      </c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5</v>
      </c>
      <c r="K14" s="59">
        <v>23</v>
      </c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40</v>
      </c>
      <c r="M14" s="59">
        <v>115</v>
      </c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7</v>
      </c>
      <c r="O14" s="59">
        <v>1</v>
      </c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</v>
      </c>
      <c r="Q14" s="59">
        <v>2</v>
      </c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7</v>
      </c>
      <c r="S14" s="59">
        <f t="shared" si="0"/>
        <v>66</v>
      </c>
      <c r="T14" s="59">
        <v>37</v>
      </c>
    </row>
    <row r="15" spans="1:20" ht="12.75">
      <c r="A15" s="59">
        <v>5</v>
      </c>
      <c r="B15" s="59" t="s">
        <v>383</v>
      </c>
      <c r="C15" s="59" t="s">
        <v>384</v>
      </c>
      <c r="D15" s="59">
        <v>10</v>
      </c>
      <c r="E15" s="59">
        <v>10.6</v>
      </c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3</v>
      </c>
      <c r="G15" s="62">
        <v>0</v>
      </c>
      <c r="H15" s="59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0</v>
      </c>
      <c r="I15" s="59">
        <v>6.8</v>
      </c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7</v>
      </c>
      <c r="K15" s="59">
        <v>25</v>
      </c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44</v>
      </c>
      <c r="M15" s="59">
        <v>110</v>
      </c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5</v>
      </c>
      <c r="O15" s="59">
        <v>2</v>
      </c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4</v>
      </c>
      <c r="Q15" s="59">
        <v>0</v>
      </c>
      <c r="R15" s="59">
        <f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</v>
      </c>
      <c r="S15" s="59">
        <f t="shared" si="0"/>
        <v>66</v>
      </c>
      <c r="T15" s="59">
        <v>36</v>
      </c>
    </row>
    <row r="16" spans="1:20" ht="12.75">
      <c r="A16" s="59">
        <v>6</v>
      </c>
      <c r="B16" s="59" t="s">
        <v>364</v>
      </c>
      <c r="C16" s="59" t="s">
        <v>365</v>
      </c>
      <c r="D16" s="59">
        <v>10</v>
      </c>
      <c r="E16" s="59">
        <v>11.3</v>
      </c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0</v>
      </c>
      <c r="G16" s="62">
        <v>0</v>
      </c>
      <c r="H16" s="59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0</v>
      </c>
      <c r="I16" s="59">
        <v>6.5</v>
      </c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14</v>
      </c>
      <c r="K16" s="59">
        <v>27</v>
      </c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50</v>
      </c>
      <c r="M16" s="59">
        <v>100</v>
      </c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</v>
      </c>
      <c r="O16" s="59">
        <v>0</v>
      </c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0</v>
      </c>
      <c r="Q16" s="59">
        <v>0</v>
      </c>
      <c r="R16" s="59">
        <f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</v>
      </c>
      <c r="S16" s="59">
        <f t="shared" si="0"/>
        <v>68</v>
      </c>
      <c r="T16" s="59">
        <v>35</v>
      </c>
    </row>
    <row r="17" spans="1:20" ht="12.75">
      <c r="A17" s="59">
        <v>7</v>
      </c>
      <c r="B17" s="59" t="s">
        <v>379</v>
      </c>
      <c r="C17" s="59" t="s">
        <v>380</v>
      </c>
      <c r="D17" s="59">
        <v>10</v>
      </c>
      <c r="E17" s="59">
        <v>11.3</v>
      </c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0</v>
      </c>
      <c r="G17" s="62">
        <v>0</v>
      </c>
      <c r="H17" s="59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0</v>
      </c>
      <c r="I17" s="59">
        <v>6.5</v>
      </c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14</v>
      </c>
      <c r="K17" s="59">
        <v>27</v>
      </c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50</v>
      </c>
      <c r="M17" s="59">
        <v>100</v>
      </c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</v>
      </c>
      <c r="O17" s="59">
        <v>0</v>
      </c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0</v>
      </c>
      <c r="Q17" s="59">
        <v>0</v>
      </c>
      <c r="R17" s="59">
        <f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</v>
      </c>
      <c r="S17" s="59">
        <f t="shared" si="0"/>
        <v>68</v>
      </c>
      <c r="T17" s="59">
        <v>34</v>
      </c>
    </row>
    <row r="18" spans="1:20" ht="12.75">
      <c r="A18" s="59">
        <v>8</v>
      </c>
      <c r="B18" s="59" t="s">
        <v>354</v>
      </c>
      <c r="C18" s="59" t="s">
        <v>355</v>
      </c>
      <c r="D18" s="59">
        <v>10</v>
      </c>
      <c r="E18" s="59">
        <v>10.5</v>
      </c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4</v>
      </c>
      <c r="G18" s="62">
        <v>0</v>
      </c>
      <c r="H18" s="59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0</v>
      </c>
      <c r="I18" s="59">
        <v>6.9</v>
      </c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5</v>
      </c>
      <c r="K18" s="59">
        <v>25</v>
      </c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44</v>
      </c>
      <c r="M18" s="59">
        <v>125</v>
      </c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12</v>
      </c>
      <c r="O18" s="59">
        <v>2</v>
      </c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4</v>
      </c>
      <c r="Q18" s="59">
        <v>0</v>
      </c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3</v>
      </c>
      <c r="S18" s="59">
        <f t="shared" si="0"/>
        <v>72</v>
      </c>
      <c r="T18" s="59">
        <v>33</v>
      </c>
    </row>
    <row r="19" spans="1:20" ht="12.75">
      <c r="A19" s="59">
        <v>9</v>
      </c>
      <c r="B19" s="59" t="s">
        <v>368</v>
      </c>
      <c r="C19" s="59" t="s">
        <v>369</v>
      </c>
      <c r="D19" s="59">
        <v>10</v>
      </c>
      <c r="E19" s="59">
        <v>10.5</v>
      </c>
      <c r="F19" s="59">
        <f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4</v>
      </c>
      <c r="G19" s="62">
        <v>0</v>
      </c>
      <c r="H19" s="59">
        <f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0</v>
      </c>
      <c r="I19" s="59">
        <v>6.9</v>
      </c>
      <c r="J19" s="59">
        <f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5</v>
      </c>
      <c r="K19" s="59">
        <v>25</v>
      </c>
      <c r="L19" s="59">
        <f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44</v>
      </c>
      <c r="M19" s="59">
        <v>125</v>
      </c>
      <c r="N19" s="59">
        <f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12</v>
      </c>
      <c r="O19" s="59">
        <v>2</v>
      </c>
      <c r="P19" s="59">
        <f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4</v>
      </c>
      <c r="Q19" s="59">
        <v>0</v>
      </c>
      <c r="R19" s="59">
        <f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3</v>
      </c>
      <c r="S19" s="59">
        <f t="shared" si="0"/>
        <v>72</v>
      </c>
      <c r="T19" s="59">
        <v>32</v>
      </c>
    </row>
    <row r="20" spans="1:20" ht="12.75">
      <c r="A20" s="59">
        <v>10</v>
      </c>
      <c r="B20" s="59" t="s">
        <v>263</v>
      </c>
      <c r="C20" s="59" t="s">
        <v>264</v>
      </c>
      <c r="D20" s="59">
        <v>10</v>
      </c>
      <c r="E20" s="59">
        <v>10</v>
      </c>
      <c r="F20" s="59">
        <f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10</v>
      </c>
      <c r="G20" s="62">
        <v>0</v>
      </c>
      <c r="H20" s="59">
        <f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0</v>
      </c>
      <c r="I20" s="59">
        <v>6.5</v>
      </c>
      <c r="J20" s="59">
        <f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14</v>
      </c>
      <c r="K20" s="59">
        <v>24</v>
      </c>
      <c r="L20" s="59">
        <f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42</v>
      </c>
      <c r="M20" s="59">
        <v>110</v>
      </c>
      <c r="N20" s="59">
        <f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5</v>
      </c>
      <c r="O20" s="59">
        <v>0</v>
      </c>
      <c r="P20" s="59">
        <f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0</v>
      </c>
      <c r="Q20" s="59">
        <v>1</v>
      </c>
      <c r="R20" s="59">
        <f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5</v>
      </c>
      <c r="S20" s="59">
        <f t="shared" si="0"/>
        <v>76</v>
      </c>
      <c r="T20" s="59">
        <v>31</v>
      </c>
    </row>
    <row r="21" spans="1:20" ht="12.75">
      <c r="A21" s="59">
        <v>11</v>
      </c>
      <c r="B21" s="59" t="s">
        <v>342</v>
      </c>
      <c r="C21" s="59" t="s">
        <v>343</v>
      </c>
      <c r="D21" s="59">
        <v>10</v>
      </c>
      <c r="E21" s="59">
        <v>10</v>
      </c>
      <c r="F21" s="59">
        <f>IF((D21&lt;=11),VLOOKUP(E21,'11 лет'!$L$3:$N$75,3),IF((D21=12),VLOOKUP(E21,'12 лет'!$L$3:$N$75,3),IF((D21=13),VLOOKUP(E21,'13 лет'!$M$3:$P$75,4),IF((D21=14),VLOOKUP(E21,'14 лет'!$M$3:$P$75,4),IF((D21=15),VLOOKUP(E21,'15 лет'!$L$3:$N$75,3),IF((D21=16),VLOOKUP(E21,'16 лет'!$L$3:$N$75,3),VLOOKUP(E21,'17 лет'!$L$3:$N$75,3)))))))</f>
        <v>10</v>
      </c>
      <c r="G21" s="62">
        <v>0</v>
      </c>
      <c r="H21" s="59">
        <f>IF((D21&lt;=11),VLOOKUP(G21,'11 лет'!$K$3:$N$75,4),IF((D21=12),VLOOKUP(G21,'12 лет'!$K$3:$N$75,4),IF((D21=13),VLOOKUP(G21,'13 лет'!$L$3:$P$75,5),IF((D21=14),VLOOKUP(G21,'14 лет'!$L$3:$P$75,5),IF((D21=15),VLOOKUP(G21,'15 лет'!$K$3:$N$75,4),IF((D21=16),VLOOKUP(G21,'16 лет'!$K$3:$N$75,4),VLOOKUP(G21,'17 лет'!$K$3:$N$75,4)))))))</f>
        <v>0</v>
      </c>
      <c r="I21" s="59">
        <v>6.4</v>
      </c>
      <c r="J21" s="59">
        <f>IF((D21&lt;=11),VLOOKUP(I21,'11 лет'!$M$3:$N$75,2),IF((D21=12),VLOOKUP(I21,'12 лет'!$M$3:$N$75,2),IF((D21=13),VLOOKUP(I21,'13 лет'!$O$3:$P$75,2),IF((D21=14),VLOOKUP(I21,'14 лет'!$O$3:$P$75,2),IF((D21=15),VLOOKUP(I21,'15 лет'!$M$3:$N$75,2),IF((D21=16),VLOOKUP(I21,'16 лет'!$M$3:$N$75,2),VLOOKUP(I21,'17 лет'!$M$3:$N$75,2)))))))</f>
        <v>17</v>
      </c>
      <c r="K21" s="59">
        <v>24</v>
      </c>
      <c r="L21" s="59">
        <f>IF((D21&lt;=11),VLOOKUP(K21,'11 лет'!$Q$4:$S$74,3),IF((D21=12),VLOOKUP(K21,'12 лет'!$Q$4:$S$74,3),IF((D21=13),VLOOKUP(K21,'13 лет'!$S$4:$U$74,3),IF((D21=14),VLOOKUP(K21,'14 лет'!$S$4:$U$74,3),IF((D21=15),VLOOKUP(K21,'15 лет'!$Q$4:$S$74,3),IF((D21=16),VLOOKUP(K21,'16 лет'!$Q$4:$S$74,3),VLOOKUP(K21,'17 лет'!$Q$4:$S$74,3)))))))</f>
        <v>42</v>
      </c>
      <c r="M21" s="59">
        <v>110</v>
      </c>
      <c r="N21" s="59">
        <f>IF((D21&lt;=11),VLOOKUP(M21,'11 лет'!$P$4:$S$74,4),IF((D21=12),VLOOKUP(M21,'12 лет'!$P$4:$S$74,4),IF((D21=13),VLOOKUP(M21,'13 лет'!$R$4:$U$74,4),IF((D21=14),VLOOKUP(M21,'14 лет'!$R$4:$U$74,4),IF((D21=15),VLOOKUP(M21,'15 лет'!$P$4:$S$74,4),IF((D21=16),VLOOKUP(M21,'16 лет'!$P$4:$S$74,4),VLOOKUP(M21,'17 лет'!$P$4:$S$74,4)))))))</f>
        <v>5</v>
      </c>
      <c r="O21" s="59">
        <v>0</v>
      </c>
      <c r="P21" s="59">
        <f>IF((D21&lt;=11),VLOOKUP(O21,'11 лет'!$O$4:$S$74,5),IF((D21=12),VLOOKUP(O21,'12 лет'!$O$4:$S$74,5),IF((D21=13),VLOOKUP(O21,'13 лет'!$Q$4:$U$74,5),IF((D21=14),VLOOKUP(O21,'14 лет'!$Q$4:$U$74,5),IF((D21=15),VLOOKUP(O21,'15 лет'!$O$4:$S$74,5),IF((D21=16),VLOOKUP(O21,'16 лет'!$O$4:$S$74,5),VLOOKUP(O21,'17 лет'!$O$4:$S$74,5)))))))</f>
        <v>0</v>
      </c>
      <c r="Q21" s="59">
        <v>1</v>
      </c>
      <c r="R21" s="59">
        <f>IF((D21&lt;=11),VLOOKUP(Q21,'11 лет'!$R$4:$S$74,2),IF((D21=12),VLOOKUP(Q21,'12 лет'!$R$4:$S$74,2),IF((D21=13),VLOOKUP(Q21,'13 лет'!$T$4:$U$74,2),IF((D21=14),VLOOKUP(Q21,'14 лет'!$T$4:$U$74,2),IF((D21=15),VLOOKUP(Q21,'15 лет'!$R$4:$S$74,2),IF((D21=16),VLOOKUP(Q21,'16 лет'!$R$4:$S$74,2),VLOOKUP(Q21,'17 лет'!$R$4:$S$74,2)))))))</f>
        <v>5</v>
      </c>
      <c r="S21" s="59">
        <f t="shared" si="0"/>
        <v>79</v>
      </c>
      <c r="T21" s="59">
        <v>30</v>
      </c>
    </row>
    <row r="22" spans="1:20" ht="12.75">
      <c r="A22" s="59">
        <v>12</v>
      </c>
      <c r="B22" s="59" t="s">
        <v>392</v>
      </c>
      <c r="C22" s="59" t="s">
        <v>393</v>
      </c>
      <c r="D22" s="59">
        <v>10</v>
      </c>
      <c r="E22" s="59">
        <v>10.1</v>
      </c>
      <c r="F22" s="59">
        <f>IF((D22&lt;=11),VLOOKUP(E22,'11 лет'!$L$3:$N$75,3),IF((D22=12),VLOOKUP(E22,'12 лет'!$L$3:$N$75,3),IF((D22=13),VLOOKUP(E22,'13 лет'!$M$3:$P$75,4),IF((D22=14),VLOOKUP(E22,'14 лет'!$M$3:$P$75,4),IF((D22=15),VLOOKUP(E22,'15 лет'!$L$3:$N$75,3),IF((D22=16),VLOOKUP(E22,'16 лет'!$L$3:$N$75,3),VLOOKUP(E22,'17 лет'!$L$3:$N$75,3)))))))</f>
        <v>8</v>
      </c>
      <c r="G22" s="62">
        <v>0</v>
      </c>
      <c r="H22" s="59">
        <f>IF((D22&lt;=11),VLOOKUP(G22,'11 лет'!$K$3:$N$75,4),IF((D22=12),VLOOKUP(G22,'12 лет'!$K$3:$N$75,4),IF((D22=13),VLOOKUP(G22,'13 лет'!$L$3:$P$75,5),IF((D22=14),VLOOKUP(G22,'14 лет'!$L$3:$P$75,5),IF((D22=15),VLOOKUP(G22,'15 лет'!$K$3:$N$75,4),IF((D22=16),VLOOKUP(G22,'16 лет'!$K$3:$N$75,4),VLOOKUP(G22,'17 лет'!$K$3:$N$75,4)))))))</f>
        <v>0</v>
      </c>
      <c r="I22" s="59">
        <v>6.4</v>
      </c>
      <c r="J22" s="59">
        <f>IF((D22&lt;=11),VLOOKUP(I22,'11 лет'!$M$3:$N$75,2),IF((D22=12),VLOOKUP(I22,'12 лет'!$M$3:$N$75,2),IF((D22=13),VLOOKUP(I22,'13 лет'!$O$3:$P$75,2),IF((D22=14),VLOOKUP(I22,'14 лет'!$O$3:$P$75,2),IF((D22=15),VLOOKUP(I22,'15 лет'!$M$3:$N$75,2),IF((D22=16),VLOOKUP(I22,'16 лет'!$M$3:$N$75,2),VLOOKUP(I22,'17 лет'!$M$3:$N$75,2)))))))</f>
        <v>17</v>
      </c>
      <c r="K22" s="59">
        <v>24</v>
      </c>
      <c r="L22" s="59">
        <f>IF((D22&lt;=11),VLOOKUP(K22,'11 лет'!$Q$4:$S$74,3),IF((D22=12),VLOOKUP(K22,'12 лет'!$Q$4:$S$74,3),IF((D22=13),VLOOKUP(K22,'13 лет'!$S$4:$U$74,3),IF((D22=14),VLOOKUP(K22,'14 лет'!$S$4:$U$74,3),IF((D22=15),VLOOKUP(K22,'15 лет'!$Q$4:$S$74,3),IF((D22=16),VLOOKUP(K22,'16 лет'!$Q$4:$S$74,3),VLOOKUP(K22,'17 лет'!$Q$4:$S$74,3)))))))</f>
        <v>42</v>
      </c>
      <c r="M22" s="59">
        <v>125</v>
      </c>
      <c r="N22" s="59">
        <f>IF((D22&lt;=11),VLOOKUP(M22,'11 лет'!$P$4:$S$74,4),IF((D22=12),VLOOKUP(M22,'12 лет'!$P$4:$S$74,4),IF((D22=13),VLOOKUP(M22,'13 лет'!$R$4:$U$74,4),IF((D22=14),VLOOKUP(M22,'14 лет'!$R$4:$U$74,4),IF((D22=15),VLOOKUP(M22,'15 лет'!$P$4:$S$74,4),IF((D22=16),VLOOKUP(M22,'16 лет'!$P$4:$S$74,4),VLOOKUP(M22,'17 лет'!$P$4:$S$74,4)))))))</f>
        <v>12</v>
      </c>
      <c r="O22" s="59">
        <v>0</v>
      </c>
      <c r="P22" s="59">
        <f>IF((D22&lt;=11),VLOOKUP(O22,'11 лет'!$O$4:$S$74,5),IF((D22=12),VLOOKUP(O22,'12 лет'!$O$4:$S$74,5),IF((D22=13),VLOOKUP(O22,'13 лет'!$Q$4:$U$74,5),IF((D22=14),VLOOKUP(O22,'14 лет'!$Q$4:$U$74,5),IF((D22=15),VLOOKUP(O22,'15 лет'!$O$4:$S$74,5),IF((D22=16),VLOOKUP(O22,'16 лет'!$O$4:$S$74,5),VLOOKUP(O22,'17 лет'!$O$4:$S$74,5)))))))</f>
        <v>0</v>
      </c>
      <c r="Q22" s="59">
        <v>-3</v>
      </c>
      <c r="R22" s="59">
        <f>IF((D22&lt;=11),VLOOKUP(Q22,'11 лет'!$R$4:$S$74,2),IF((D22=12),VLOOKUP(Q22,'12 лет'!$R$4:$S$74,2),IF((D22=13),VLOOKUP(Q22,'13 лет'!$T$4:$U$74,2),IF((D22=14),VLOOKUP(Q22,'14 лет'!$T$4:$U$74,2),IF((D22=15),VLOOKUP(Q22,'15 лет'!$R$4:$S$74,2),IF((D22=16),VLOOKUP(Q22,'16 лет'!$R$4:$S$74,2),VLOOKUP(Q22,'17 лет'!$R$4:$S$74,2)))))))</f>
        <v>0</v>
      </c>
      <c r="S22" s="59">
        <f t="shared" si="0"/>
        <v>79</v>
      </c>
      <c r="T22" s="59">
        <v>29</v>
      </c>
    </row>
    <row r="23" spans="1:20" ht="12.75">
      <c r="A23" s="59">
        <v>13</v>
      </c>
      <c r="B23" s="59" t="s">
        <v>269</v>
      </c>
      <c r="C23" s="59" t="s">
        <v>270</v>
      </c>
      <c r="D23" s="59">
        <v>10</v>
      </c>
      <c r="E23" s="59">
        <v>10.1</v>
      </c>
      <c r="F23" s="59">
        <f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8</v>
      </c>
      <c r="G23" s="62">
        <v>0</v>
      </c>
      <c r="H23" s="59">
        <f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0</v>
      </c>
      <c r="I23" s="59">
        <v>6.4</v>
      </c>
      <c r="J23" s="59">
        <f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17</v>
      </c>
      <c r="K23" s="59">
        <v>26</v>
      </c>
      <c r="L23" s="59">
        <f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47</v>
      </c>
      <c r="M23" s="59">
        <v>125</v>
      </c>
      <c r="N23" s="59">
        <f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12</v>
      </c>
      <c r="O23" s="59">
        <v>0</v>
      </c>
      <c r="P23" s="59">
        <f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0</v>
      </c>
      <c r="Q23" s="59">
        <v>-3</v>
      </c>
      <c r="R23" s="59">
        <f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0</v>
      </c>
      <c r="S23" s="59">
        <f t="shared" si="0"/>
        <v>84</v>
      </c>
      <c r="T23" s="59">
        <v>28</v>
      </c>
    </row>
    <row r="24" spans="1:20" ht="12.75">
      <c r="A24" s="59">
        <v>14</v>
      </c>
      <c r="B24" s="59" t="s">
        <v>348</v>
      </c>
      <c r="C24" s="59" t="s">
        <v>349</v>
      </c>
      <c r="D24" s="59">
        <v>10</v>
      </c>
      <c r="E24" s="59">
        <v>10.1</v>
      </c>
      <c r="F24" s="59">
        <f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8</v>
      </c>
      <c r="G24" s="62">
        <v>0</v>
      </c>
      <c r="H24" s="59">
        <f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0</v>
      </c>
      <c r="I24" s="59">
        <v>6.4</v>
      </c>
      <c r="J24" s="59">
        <f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17</v>
      </c>
      <c r="K24" s="59">
        <v>26</v>
      </c>
      <c r="L24" s="59">
        <f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47</v>
      </c>
      <c r="M24" s="59">
        <v>125</v>
      </c>
      <c r="N24" s="59">
        <f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12</v>
      </c>
      <c r="O24" s="59">
        <v>0</v>
      </c>
      <c r="P24" s="59">
        <f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0</v>
      </c>
      <c r="Q24" s="59">
        <v>-3</v>
      </c>
      <c r="R24" s="59">
        <f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0</v>
      </c>
      <c r="S24" s="59">
        <f t="shared" si="0"/>
        <v>84</v>
      </c>
      <c r="T24" s="59">
        <v>27</v>
      </c>
    </row>
    <row r="25" spans="1:20" ht="12.75">
      <c r="A25" s="59">
        <v>15</v>
      </c>
      <c r="B25" s="59" t="s">
        <v>360</v>
      </c>
      <c r="C25" s="59" t="s">
        <v>288</v>
      </c>
      <c r="D25" s="59">
        <v>10</v>
      </c>
      <c r="E25" s="59">
        <v>10.4</v>
      </c>
      <c r="F25" s="59">
        <f>IF((D25&lt;=11),VLOOKUP(E25,'11 лет'!$L$3:$N$75,3),IF((D25=12),VLOOKUP(E25,'12 лет'!$L$3:$N$75,3),IF((D25=13),VLOOKUP(E25,'13 лет'!$M$3:$P$75,4),IF((D25=14),VLOOKUP(E25,'14 лет'!$M$3:$P$75,4),IF((D25=15),VLOOKUP(E25,'15 лет'!$L$3:$N$75,3),IF((D25=16),VLOOKUP(E25,'16 лет'!$L$3:$N$75,3),VLOOKUP(E25,'17 лет'!$L$3:$N$75,3)))))))</f>
        <v>5</v>
      </c>
      <c r="G25" s="62">
        <v>0</v>
      </c>
      <c r="H25" s="59">
        <f>IF((D25&lt;=11),VLOOKUP(G25,'11 лет'!$K$3:$N$75,4),IF((D25=12),VLOOKUP(G25,'12 лет'!$K$3:$N$75,4),IF((D25=13),VLOOKUP(G25,'13 лет'!$L$3:$P$75,5),IF((D25=14),VLOOKUP(G25,'14 лет'!$L$3:$P$75,5),IF((D25=15),VLOOKUP(G25,'15 лет'!$K$3:$N$75,4),IF((D25=16),VLOOKUP(G25,'16 лет'!$K$3:$N$75,4),VLOOKUP(G25,'17 лет'!$K$3:$N$75,4)))))))</f>
        <v>0</v>
      </c>
      <c r="I25" s="59">
        <v>6.3</v>
      </c>
      <c r="J25" s="59">
        <f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20</v>
      </c>
      <c r="K25" s="59">
        <v>22</v>
      </c>
      <c r="L25" s="59">
        <f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38</v>
      </c>
      <c r="M25" s="59">
        <v>125</v>
      </c>
      <c r="N25" s="59">
        <f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12</v>
      </c>
      <c r="O25" s="59">
        <v>2</v>
      </c>
      <c r="P25" s="59">
        <f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4</v>
      </c>
      <c r="Q25" s="59">
        <v>1</v>
      </c>
      <c r="R25" s="59">
        <f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5</v>
      </c>
      <c r="S25" s="59">
        <f t="shared" si="0"/>
        <v>84</v>
      </c>
      <c r="T25" s="59">
        <v>26</v>
      </c>
    </row>
    <row r="26" spans="1:20" ht="12.75">
      <c r="A26" s="59">
        <v>16</v>
      </c>
      <c r="B26" s="59" t="s">
        <v>362</v>
      </c>
      <c r="C26" s="59" t="s">
        <v>363</v>
      </c>
      <c r="D26" s="59">
        <v>10</v>
      </c>
      <c r="E26" s="59">
        <v>10.1</v>
      </c>
      <c r="F26" s="59">
        <f>IF((D26&lt;=11),VLOOKUP(E26,'11 лет'!$L$3:$N$75,3),IF((D26=12),VLOOKUP(E26,'12 лет'!$L$3:$N$75,3),IF((D26=13),VLOOKUP(E26,'13 лет'!$M$3:$P$75,4),IF((D26=14),VLOOKUP(E26,'14 лет'!$M$3:$P$75,4),IF((D26=15),VLOOKUP(E26,'15 лет'!$L$3:$N$75,3),IF((D26=16),VLOOKUP(E26,'16 лет'!$L$3:$N$75,3),VLOOKUP(E26,'17 лет'!$L$3:$N$75,3)))))))</f>
        <v>8</v>
      </c>
      <c r="G26" s="62">
        <v>0</v>
      </c>
      <c r="H26" s="59">
        <f>IF((D26&lt;=11),VLOOKUP(G26,'11 лет'!$K$3:$N$75,4),IF((D26=12),VLOOKUP(G26,'12 лет'!$K$3:$N$75,4),IF((D26=13),VLOOKUP(G26,'13 лет'!$L$3:$P$75,5),IF((D26=14),VLOOKUP(G26,'14 лет'!$L$3:$P$75,5),IF((D26=15),VLOOKUP(G26,'15 лет'!$K$3:$N$75,4),IF((D26=16),VLOOKUP(G26,'16 лет'!$K$3:$N$75,4),VLOOKUP(G26,'17 лет'!$K$3:$N$75,4)))))))</f>
        <v>0</v>
      </c>
      <c r="I26" s="59">
        <v>6.4</v>
      </c>
      <c r="J26" s="59">
        <f>IF((D26&lt;=11),VLOOKUP(I26,'11 лет'!$M$3:$N$75,2),IF((D26=12),VLOOKUP(I26,'12 лет'!$M$3:$N$75,2),IF((D26=13),VLOOKUP(I26,'13 лет'!$O$3:$P$75,2),IF((D26=14),VLOOKUP(I26,'14 лет'!$O$3:$P$75,2),IF((D26=15),VLOOKUP(I26,'15 лет'!$M$3:$N$75,2),IF((D26=16),VLOOKUP(I26,'16 лет'!$M$3:$N$75,2),VLOOKUP(I26,'17 лет'!$M$3:$N$75,2)))))))</f>
        <v>17</v>
      </c>
      <c r="K26" s="59">
        <v>26</v>
      </c>
      <c r="L26" s="59">
        <f>IF((D26&lt;=11),VLOOKUP(K26,'11 лет'!$Q$4:$S$74,3),IF((D26=12),VLOOKUP(K26,'12 лет'!$Q$4:$S$74,3),IF((D26=13),VLOOKUP(K26,'13 лет'!$S$4:$U$74,3),IF((D26=14),VLOOKUP(K26,'14 лет'!$S$4:$U$74,3),IF((D26=15),VLOOKUP(K26,'15 лет'!$Q$4:$S$74,3),IF((D26=16),VLOOKUP(K26,'16 лет'!$Q$4:$S$74,3),VLOOKUP(K26,'17 лет'!$Q$4:$S$74,3)))))))</f>
        <v>47</v>
      </c>
      <c r="M26" s="59">
        <v>125</v>
      </c>
      <c r="N26" s="59">
        <f>IF((D26&lt;=11),VLOOKUP(M26,'11 лет'!$P$4:$S$74,4),IF((D26=12),VLOOKUP(M26,'12 лет'!$P$4:$S$74,4),IF((D26=13),VLOOKUP(M26,'13 лет'!$R$4:$U$74,4),IF((D26=14),VLOOKUP(M26,'14 лет'!$R$4:$U$74,4),IF((D26=15),VLOOKUP(M26,'15 лет'!$P$4:$S$74,4),IF((D26=16),VLOOKUP(M26,'16 лет'!$P$4:$S$74,4),VLOOKUP(M26,'17 лет'!$P$4:$S$74,4)))))))</f>
        <v>12</v>
      </c>
      <c r="O26" s="59">
        <v>0</v>
      </c>
      <c r="P26" s="59">
        <f>IF((D26&lt;=11),VLOOKUP(O26,'11 лет'!$O$4:$S$74,5),IF((D26=12),VLOOKUP(O26,'12 лет'!$O$4:$S$74,5),IF((D26=13),VLOOKUP(O26,'13 лет'!$Q$4:$U$74,5),IF((D26=14),VLOOKUP(O26,'14 лет'!$Q$4:$U$74,5),IF((D26=15),VLOOKUP(O26,'15 лет'!$O$4:$S$74,5),IF((D26=16),VLOOKUP(O26,'16 лет'!$O$4:$S$74,5),VLOOKUP(O26,'17 лет'!$O$4:$S$74,5)))))))</f>
        <v>0</v>
      </c>
      <c r="Q26" s="59">
        <v>-3</v>
      </c>
      <c r="R26" s="59">
        <f>IF((D26&lt;=11),VLOOKUP(Q26,'11 лет'!$R$4:$S$74,2),IF((D26=12),VLOOKUP(Q26,'12 лет'!$R$4:$S$74,2),IF((D26=13),VLOOKUP(Q26,'13 лет'!$T$4:$U$74,2),IF((D26=14),VLOOKUP(Q26,'14 лет'!$T$4:$U$74,2),IF((D26=15),VLOOKUP(Q26,'15 лет'!$R$4:$S$74,2),IF((D26=16),VLOOKUP(Q26,'16 лет'!$R$4:$S$74,2),VLOOKUP(Q26,'17 лет'!$R$4:$S$74,2)))))))</f>
        <v>0</v>
      </c>
      <c r="S26" s="59">
        <f t="shared" si="0"/>
        <v>84</v>
      </c>
      <c r="T26" s="59">
        <v>25</v>
      </c>
    </row>
    <row r="27" spans="1:20" ht="12.75">
      <c r="A27" s="59">
        <v>17</v>
      </c>
      <c r="B27" s="59" t="s">
        <v>373</v>
      </c>
      <c r="C27" s="59" t="s">
        <v>374</v>
      </c>
      <c r="D27" s="59">
        <v>10</v>
      </c>
      <c r="E27" s="59">
        <v>10.4</v>
      </c>
      <c r="F27" s="59">
        <f>IF((D27&lt;=11),VLOOKUP(E27,'11 лет'!$L$3:$N$75,3),IF((D27=12),VLOOKUP(E27,'12 лет'!$L$3:$N$75,3),IF((D27=13),VLOOKUP(E27,'13 лет'!$M$3:$P$75,4),IF((D27=14),VLOOKUP(E27,'14 лет'!$M$3:$P$75,4),IF((D27=15),VLOOKUP(E27,'15 лет'!$L$3:$N$75,3),IF((D27=16),VLOOKUP(E27,'16 лет'!$L$3:$N$75,3),VLOOKUP(E27,'17 лет'!$L$3:$N$75,3)))))))</f>
        <v>5</v>
      </c>
      <c r="G27" s="62">
        <v>0</v>
      </c>
      <c r="H27" s="59">
        <f>IF((D27&lt;=11),VLOOKUP(G27,'11 лет'!$K$3:$N$75,4),IF((D27=12),VLOOKUP(G27,'12 лет'!$K$3:$N$75,4),IF((D27=13),VLOOKUP(G27,'13 лет'!$L$3:$P$75,5),IF((D27=14),VLOOKUP(G27,'14 лет'!$L$3:$P$75,5),IF((D27=15),VLOOKUP(G27,'15 лет'!$K$3:$N$75,4),IF((D27=16),VLOOKUP(G27,'16 лет'!$K$3:$N$75,4),VLOOKUP(G27,'17 лет'!$K$3:$N$75,4)))))))</f>
        <v>0</v>
      </c>
      <c r="I27" s="59">
        <v>6.3</v>
      </c>
      <c r="J27" s="59">
        <f>IF((D27&lt;=11),VLOOKUP(I27,'11 лет'!$M$3:$N$75,2),IF((D27=12),VLOOKUP(I27,'12 лет'!$M$3:$N$75,2),IF((D27=13),VLOOKUP(I27,'13 лет'!$O$3:$P$75,2),IF((D27=14),VLOOKUP(I27,'14 лет'!$O$3:$P$75,2),IF((D27=15),VLOOKUP(I27,'15 лет'!$M$3:$N$75,2),IF((D27=16),VLOOKUP(I27,'16 лет'!$M$3:$N$75,2),VLOOKUP(I27,'17 лет'!$M$3:$N$75,2)))))))</f>
        <v>20</v>
      </c>
      <c r="K27" s="59">
        <v>22</v>
      </c>
      <c r="L27" s="59">
        <f>IF((D27&lt;=11),VLOOKUP(K27,'11 лет'!$Q$4:$S$74,3),IF((D27=12),VLOOKUP(K27,'12 лет'!$Q$4:$S$74,3),IF((D27=13),VLOOKUP(K27,'13 лет'!$S$4:$U$74,3),IF((D27=14),VLOOKUP(K27,'14 лет'!$S$4:$U$74,3),IF((D27=15),VLOOKUP(K27,'15 лет'!$Q$4:$S$74,3),IF((D27=16),VLOOKUP(K27,'16 лет'!$Q$4:$S$74,3),VLOOKUP(K27,'17 лет'!$Q$4:$S$74,3)))))))</f>
        <v>38</v>
      </c>
      <c r="M27" s="59">
        <v>125</v>
      </c>
      <c r="N27" s="59">
        <f>IF((D27&lt;=11),VLOOKUP(M27,'11 лет'!$P$4:$S$74,4),IF((D27=12),VLOOKUP(M27,'12 лет'!$P$4:$S$74,4),IF((D27=13),VLOOKUP(M27,'13 лет'!$R$4:$U$74,4),IF((D27=14),VLOOKUP(M27,'14 лет'!$R$4:$U$74,4),IF((D27=15),VLOOKUP(M27,'15 лет'!$P$4:$S$74,4),IF((D27=16),VLOOKUP(M27,'16 лет'!$P$4:$S$74,4),VLOOKUP(M27,'17 лет'!$P$4:$S$74,4)))))))</f>
        <v>12</v>
      </c>
      <c r="O27" s="59">
        <v>2</v>
      </c>
      <c r="P27" s="59">
        <f>IF((D27&lt;=11),VLOOKUP(O27,'11 лет'!$O$4:$S$74,5),IF((D27=12),VLOOKUP(O27,'12 лет'!$O$4:$S$74,5),IF((D27=13),VLOOKUP(O27,'13 лет'!$Q$4:$U$74,5),IF((D27=14),VLOOKUP(O27,'14 лет'!$Q$4:$U$74,5),IF((D27=15),VLOOKUP(O27,'15 лет'!$O$4:$S$74,5),IF((D27=16),VLOOKUP(O27,'16 лет'!$O$4:$S$74,5),VLOOKUP(O27,'17 лет'!$O$4:$S$74,5)))))))</f>
        <v>4</v>
      </c>
      <c r="Q27" s="59">
        <v>1</v>
      </c>
      <c r="R27" s="59">
        <f>IF((D27&lt;=11),VLOOKUP(Q27,'11 лет'!$R$4:$S$74,2),IF((D27=12),VLOOKUP(Q27,'12 лет'!$R$4:$S$74,2),IF((D27=13),VLOOKUP(Q27,'13 лет'!$T$4:$U$74,2),IF((D27=14),VLOOKUP(Q27,'14 лет'!$T$4:$U$74,2),IF((D27=15),VLOOKUP(Q27,'15 лет'!$R$4:$S$74,2),IF((D27=16),VLOOKUP(Q27,'16 лет'!$R$4:$S$74,2),VLOOKUP(Q27,'17 лет'!$R$4:$S$74,2)))))))</f>
        <v>5</v>
      </c>
      <c r="S27" s="59">
        <f t="shared" si="0"/>
        <v>84</v>
      </c>
      <c r="T27" s="59">
        <v>24</v>
      </c>
    </row>
    <row r="28" spans="1:20" ht="12.75">
      <c r="A28" s="59">
        <v>18</v>
      </c>
      <c r="B28" s="59" t="s">
        <v>377</v>
      </c>
      <c r="C28" s="59" t="s">
        <v>378</v>
      </c>
      <c r="D28" s="59">
        <v>10</v>
      </c>
      <c r="E28" s="59">
        <v>10.1</v>
      </c>
      <c r="F28" s="59">
        <f>IF((D28&lt;=11),VLOOKUP(E28,'11 лет'!$L$3:$N$75,3),IF((D28=12),VLOOKUP(E28,'12 лет'!$L$3:$N$75,3),IF((D28=13),VLOOKUP(E28,'13 лет'!$M$3:$P$75,4),IF((D28=14),VLOOKUP(E28,'14 лет'!$M$3:$P$75,4),IF((D28=15),VLOOKUP(E28,'15 лет'!$L$3:$N$75,3),IF((D28=16),VLOOKUP(E28,'16 лет'!$L$3:$N$75,3),VLOOKUP(E28,'17 лет'!$L$3:$N$75,3)))))))</f>
        <v>8</v>
      </c>
      <c r="G28" s="62">
        <v>0</v>
      </c>
      <c r="H28" s="59">
        <f>IF((D28&lt;=11),VLOOKUP(G28,'11 лет'!$K$3:$N$75,4),IF((D28=12),VLOOKUP(G28,'12 лет'!$K$3:$N$75,4),IF((D28=13),VLOOKUP(G28,'13 лет'!$L$3:$P$75,5),IF((D28=14),VLOOKUP(G28,'14 лет'!$L$3:$P$75,5),IF((D28=15),VLOOKUP(G28,'15 лет'!$K$3:$N$75,4),IF((D28=16),VLOOKUP(G28,'16 лет'!$K$3:$N$75,4),VLOOKUP(G28,'17 лет'!$K$3:$N$75,4)))))))</f>
        <v>0</v>
      </c>
      <c r="I28" s="59">
        <v>6.4</v>
      </c>
      <c r="J28" s="59">
        <f>IF((D28&lt;=11),VLOOKUP(I28,'11 лет'!$M$3:$N$75,2),IF((D28=12),VLOOKUP(I28,'12 лет'!$M$3:$N$75,2),IF((D28=13),VLOOKUP(I28,'13 лет'!$O$3:$P$75,2),IF((D28=14),VLOOKUP(I28,'14 лет'!$O$3:$P$75,2),IF((D28=15),VLOOKUP(I28,'15 лет'!$M$3:$N$75,2),IF((D28=16),VLOOKUP(I28,'16 лет'!$M$3:$N$75,2),VLOOKUP(I28,'17 лет'!$M$3:$N$75,2)))))))</f>
        <v>17</v>
      </c>
      <c r="K28" s="59">
        <v>26</v>
      </c>
      <c r="L28" s="59">
        <f>IF((D28&lt;=11),VLOOKUP(K28,'11 лет'!$Q$4:$S$74,3),IF((D28=12),VLOOKUP(K28,'12 лет'!$Q$4:$S$74,3),IF((D28=13),VLOOKUP(K28,'13 лет'!$S$4:$U$74,3),IF((D28=14),VLOOKUP(K28,'14 лет'!$S$4:$U$74,3),IF((D28=15),VLOOKUP(K28,'15 лет'!$Q$4:$S$74,3),IF((D28=16),VLOOKUP(K28,'16 лет'!$Q$4:$S$74,3),VLOOKUP(K28,'17 лет'!$Q$4:$S$74,3)))))))</f>
        <v>47</v>
      </c>
      <c r="M28" s="59">
        <v>125</v>
      </c>
      <c r="N28" s="59">
        <f>IF((D28&lt;=11),VLOOKUP(M28,'11 лет'!$P$4:$S$74,4),IF((D28=12),VLOOKUP(M28,'12 лет'!$P$4:$S$74,4),IF((D28=13),VLOOKUP(M28,'13 лет'!$R$4:$U$74,4),IF((D28=14),VLOOKUP(M28,'14 лет'!$R$4:$U$74,4),IF((D28=15),VLOOKUP(M28,'15 лет'!$P$4:$S$74,4),IF((D28=16),VLOOKUP(M28,'16 лет'!$P$4:$S$74,4),VLOOKUP(M28,'17 лет'!$P$4:$S$74,4)))))))</f>
        <v>12</v>
      </c>
      <c r="O28" s="59">
        <v>0</v>
      </c>
      <c r="P28" s="59">
        <f>IF((D28&lt;=11),VLOOKUP(O28,'11 лет'!$O$4:$S$74,5),IF((D28=12),VLOOKUP(O28,'12 лет'!$O$4:$S$74,5),IF((D28=13),VLOOKUP(O28,'13 лет'!$Q$4:$U$74,5),IF((D28=14),VLOOKUP(O28,'14 лет'!$Q$4:$U$74,5),IF((D28=15),VLOOKUP(O28,'15 лет'!$O$4:$S$74,5),IF((D28=16),VLOOKUP(O28,'16 лет'!$O$4:$S$74,5),VLOOKUP(O28,'17 лет'!$O$4:$S$74,5)))))))</f>
        <v>0</v>
      </c>
      <c r="Q28" s="59">
        <v>-3</v>
      </c>
      <c r="R28" s="59">
        <f>IF((D28&lt;=11),VLOOKUP(Q28,'11 лет'!$R$4:$S$74,2),IF((D28=12),VLOOKUP(Q28,'12 лет'!$R$4:$S$74,2),IF((D28=13),VLOOKUP(Q28,'13 лет'!$T$4:$U$74,2),IF((D28=14),VLOOKUP(Q28,'14 лет'!$T$4:$U$74,2),IF((D28=15),VLOOKUP(Q28,'15 лет'!$R$4:$S$74,2),IF((D28=16),VLOOKUP(Q28,'16 лет'!$R$4:$S$74,2),VLOOKUP(Q28,'17 лет'!$R$4:$S$74,2)))))))</f>
        <v>0</v>
      </c>
      <c r="S28" s="59">
        <f t="shared" si="0"/>
        <v>84</v>
      </c>
      <c r="T28" s="59">
        <v>23</v>
      </c>
    </row>
    <row r="29" spans="1:20" ht="12.75">
      <c r="A29" s="59">
        <v>19</v>
      </c>
      <c r="B29" s="59" t="s">
        <v>388</v>
      </c>
      <c r="C29" s="59" t="s">
        <v>389</v>
      </c>
      <c r="D29" s="59">
        <v>11</v>
      </c>
      <c r="E29" s="59">
        <v>10.4</v>
      </c>
      <c r="F29" s="59">
        <f>IF((D29&lt;=11),VLOOKUP(E29,'11 лет'!$L$3:$N$75,3),IF((D29=12),VLOOKUP(E29,'12 лет'!$L$3:$N$75,3),IF((D29=13),VLOOKUP(E29,'13 лет'!$M$3:$P$75,4),IF((D29=14),VLOOKUP(E29,'14 лет'!$M$3:$P$75,4),IF((D29=15),VLOOKUP(E29,'15 лет'!$L$3:$N$75,3),IF((D29=16),VLOOKUP(E29,'16 лет'!$L$3:$N$75,3),VLOOKUP(E29,'17 лет'!$L$3:$N$75,3)))))))</f>
        <v>5</v>
      </c>
      <c r="G29" s="62">
        <v>0</v>
      </c>
      <c r="H29" s="59">
        <f>IF((D29&lt;=11),VLOOKUP(G29,'11 лет'!$K$3:$N$75,4),IF((D29=12),VLOOKUP(G29,'12 лет'!$K$3:$N$75,4),IF((D29=13),VLOOKUP(G29,'13 лет'!$L$3:$P$75,5),IF((D29=14),VLOOKUP(G29,'14 лет'!$L$3:$P$75,5),IF((D29=15),VLOOKUP(G29,'15 лет'!$K$3:$N$75,4),IF((D29=16),VLOOKUP(G29,'16 лет'!$K$3:$N$75,4),VLOOKUP(G29,'17 лет'!$K$3:$N$75,4)))))))</f>
        <v>0</v>
      </c>
      <c r="I29" s="59">
        <v>6.3</v>
      </c>
      <c r="J29" s="59">
        <f>IF((D29&lt;=11),VLOOKUP(I29,'11 лет'!$M$3:$N$75,2),IF((D29=12),VLOOKUP(I29,'12 лет'!$M$3:$N$75,2),IF((D29=13),VLOOKUP(I29,'13 лет'!$O$3:$P$75,2),IF((D29=14),VLOOKUP(I29,'14 лет'!$O$3:$P$75,2),IF((D29=15),VLOOKUP(I29,'15 лет'!$M$3:$N$75,2),IF((D29=16),VLOOKUP(I29,'16 лет'!$M$3:$N$75,2),VLOOKUP(I29,'17 лет'!$M$3:$N$75,2)))))))</f>
        <v>20</v>
      </c>
      <c r="K29" s="59">
        <v>22</v>
      </c>
      <c r="L29" s="59">
        <f>IF((D29&lt;=11),VLOOKUP(K29,'11 лет'!$Q$4:$S$74,3),IF((D29=12),VLOOKUP(K29,'12 лет'!$Q$4:$S$74,3),IF((D29=13),VLOOKUP(K29,'13 лет'!$S$4:$U$74,3),IF((D29=14),VLOOKUP(K29,'14 лет'!$S$4:$U$74,3),IF((D29=15),VLOOKUP(K29,'15 лет'!$Q$4:$S$74,3),IF((D29=16),VLOOKUP(K29,'16 лет'!$Q$4:$S$74,3),VLOOKUP(K29,'17 лет'!$Q$4:$S$74,3)))))))</f>
        <v>38</v>
      </c>
      <c r="M29" s="59">
        <v>125</v>
      </c>
      <c r="N29" s="59">
        <f>IF((D29&lt;=11),VLOOKUP(M29,'11 лет'!$P$4:$S$74,4),IF((D29=12),VLOOKUP(M29,'12 лет'!$P$4:$S$74,4),IF((D29=13),VLOOKUP(M29,'13 лет'!$R$4:$U$74,4),IF((D29=14),VLOOKUP(M29,'14 лет'!$R$4:$U$74,4),IF((D29=15),VLOOKUP(M29,'15 лет'!$P$4:$S$74,4),IF((D29=16),VLOOKUP(M29,'16 лет'!$P$4:$S$74,4),VLOOKUP(M29,'17 лет'!$P$4:$S$74,4)))))))</f>
        <v>12</v>
      </c>
      <c r="O29" s="59">
        <v>2</v>
      </c>
      <c r="P29" s="59">
        <f>IF((D29&lt;=11),VLOOKUP(O29,'11 лет'!$O$4:$S$74,5),IF((D29=12),VLOOKUP(O29,'12 лет'!$O$4:$S$74,5),IF((D29=13),VLOOKUP(O29,'13 лет'!$Q$4:$U$74,5),IF((D29=14),VLOOKUP(O29,'14 лет'!$Q$4:$U$74,5),IF((D29=15),VLOOKUP(O29,'15 лет'!$O$4:$S$74,5),IF((D29=16),VLOOKUP(O29,'16 лет'!$O$4:$S$74,5),VLOOKUP(O29,'17 лет'!$O$4:$S$74,5)))))))</f>
        <v>4</v>
      </c>
      <c r="Q29" s="59">
        <v>1</v>
      </c>
      <c r="R29" s="59">
        <f>IF((D29&lt;=11),VLOOKUP(Q29,'11 лет'!$R$4:$S$74,2),IF((D29=12),VLOOKUP(Q29,'12 лет'!$R$4:$S$74,2),IF((D29=13),VLOOKUP(Q29,'13 лет'!$T$4:$U$74,2),IF((D29=14),VLOOKUP(Q29,'14 лет'!$T$4:$U$74,2),IF((D29=15),VLOOKUP(Q29,'15 лет'!$R$4:$S$74,2),IF((D29=16),VLOOKUP(Q29,'16 лет'!$R$4:$S$74,2),VLOOKUP(Q29,'17 лет'!$R$4:$S$74,2)))))))</f>
        <v>5</v>
      </c>
      <c r="S29" s="59">
        <f t="shared" si="0"/>
        <v>84</v>
      </c>
      <c r="T29" s="59">
        <v>22</v>
      </c>
    </row>
    <row r="30" spans="1:20" ht="12.75">
      <c r="A30" s="59">
        <v>20</v>
      </c>
      <c r="B30" s="59" t="s">
        <v>386</v>
      </c>
      <c r="C30" s="59" t="s">
        <v>387</v>
      </c>
      <c r="D30" s="59">
        <v>10</v>
      </c>
      <c r="E30" s="59">
        <v>10.1</v>
      </c>
      <c r="F30" s="59">
        <f>IF((D30&lt;=11),VLOOKUP(E30,'11 лет'!$L$3:$N$75,3),IF((D30=12),VLOOKUP(E30,'12 лет'!$L$3:$N$75,3),IF((D30=13),VLOOKUP(E30,'13 лет'!$M$3:$P$75,4),IF((D30=14),VLOOKUP(E30,'14 лет'!$M$3:$P$75,4),IF((D30=15),VLOOKUP(E30,'15 лет'!$L$3:$N$75,3),IF((D30=16),VLOOKUP(E30,'16 лет'!$L$3:$N$75,3),VLOOKUP(E30,'17 лет'!$L$3:$N$75,3)))))))</f>
        <v>8</v>
      </c>
      <c r="G30" s="62">
        <v>0</v>
      </c>
      <c r="H30" s="59">
        <f>IF((D30&lt;=11),VLOOKUP(G30,'11 лет'!$K$3:$N$75,4),IF((D30=12),VLOOKUP(G30,'12 лет'!$K$3:$N$75,4),IF((D30=13),VLOOKUP(G30,'13 лет'!$L$3:$P$75,5),IF((D30=14),VLOOKUP(G30,'14 лет'!$L$3:$P$75,5),IF((D30=15),VLOOKUP(G30,'15 лет'!$K$3:$N$75,4),IF((D30=16),VLOOKUP(G30,'16 лет'!$K$3:$N$75,4),VLOOKUP(G30,'17 лет'!$K$3:$N$75,4)))))))</f>
        <v>0</v>
      </c>
      <c r="I30" s="59">
        <v>6.5</v>
      </c>
      <c r="J30" s="59">
        <f>IF((D30&lt;=11),VLOOKUP(I30,'11 лет'!$M$3:$N$75,2),IF((D30=12),VLOOKUP(I30,'12 лет'!$M$3:$N$75,2),IF((D30=13),VLOOKUP(I30,'13 лет'!$O$3:$P$75,2),IF((D30=14),VLOOKUP(I30,'14 лет'!$O$3:$P$75,2),IF((D30=15),VLOOKUP(I30,'15 лет'!$M$3:$N$75,2),IF((D30=16),VLOOKUP(I30,'16 лет'!$M$3:$N$75,2),VLOOKUP(I30,'17 лет'!$M$3:$N$75,2)))))))</f>
        <v>14</v>
      </c>
      <c r="K30" s="59">
        <v>24</v>
      </c>
      <c r="L30" s="59">
        <f>IF((D30&lt;=11),VLOOKUP(K30,'11 лет'!$Q$4:$S$74,3),IF((D30=12),VLOOKUP(K30,'12 лет'!$Q$4:$S$74,3),IF((D30=13),VLOOKUP(K30,'13 лет'!$S$4:$U$74,3),IF((D30=14),VLOOKUP(K30,'14 лет'!$S$4:$U$74,3),IF((D30=15),VLOOKUP(K30,'15 лет'!$Q$4:$S$74,3),IF((D30=16),VLOOKUP(K30,'16 лет'!$Q$4:$S$74,3),VLOOKUP(K30,'17 лет'!$Q$4:$S$74,3)))))))</f>
        <v>42</v>
      </c>
      <c r="M30" s="59">
        <v>125</v>
      </c>
      <c r="N30" s="59">
        <f>IF((D30&lt;=11),VLOOKUP(M30,'11 лет'!$P$4:$S$74,4),IF((D30=12),VLOOKUP(M30,'12 лет'!$P$4:$S$74,4),IF((D30=13),VLOOKUP(M30,'13 лет'!$R$4:$U$74,4),IF((D30=14),VLOOKUP(M30,'14 лет'!$R$4:$U$74,4),IF((D30=15),VLOOKUP(M30,'15 лет'!$P$4:$S$74,4),IF((D30=16),VLOOKUP(M30,'16 лет'!$P$4:$S$74,4),VLOOKUP(M30,'17 лет'!$P$4:$S$74,4)))))))</f>
        <v>12</v>
      </c>
      <c r="O30" s="59">
        <v>4</v>
      </c>
      <c r="P30" s="59">
        <f>IF((D30&lt;=11),VLOOKUP(O30,'11 лет'!$O$4:$S$74,5),IF((D30=12),VLOOKUP(O30,'12 лет'!$O$4:$S$74,5),IF((D30=13),VLOOKUP(O30,'13 лет'!$Q$4:$U$74,5),IF((D30=14),VLOOKUP(O30,'14 лет'!$Q$4:$U$74,5),IF((D30=15),VLOOKUP(O30,'15 лет'!$O$4:$S$74,5),IF((D30=16),VLOOKUP(O30,'16 лет'!$O$4:$S$74,5),VLOOKUP(O30,'17 лет'!$O$4:$S$74,5)))))))</f>
        <v>8</v>
      </c>
      <c r="Q30" s="59">
        <v>1</v>
      </c>
      <c r="R30" s="59">
        <f>IF((D30&lt;=11),VLOOKUP(Q30,'11 лет'!$R$4:$S$74,2),IF((D30=12),VLOOKUP(Q30,'12 лет'!$R$4:$S$74,2),IF((D30=13),VLOOKUP(Q30,'13 лет'!$T$4:$U$74,2),IF((D30=14),VLOOKUP(Q30,'14 лет'!$T$4:$U$74,2),IF((D30=15),VLOOKUP(Q30,'15 лет'!$R$4:$S$74,2),IF((D30=16),VLOOKUP(Q30,'16 лет'!$R$4:$S$74,2),VLOOKUP(Q30,'17 лет'!$R$4:$S$74,2)))))))</f>
        <v>5</v>
      </c>
      <c r="S30" s="59">
        <f t="shared" si="0"/>
        <v>89</v>
      </c>
      <c r="T30" s="59">
        <v>21</v>
      </c>
    </row>
    <row r="31" spans="1:20" ht="12.75">
      <c r="A31" s="59">
        <v>21</v>
      </c>
      <c r="B31" s="59" t="s">
        <v>350</v>
      </c>
      <c r="C31" s="59" t="s">
        <v>351</v>
      </c>
      <c r="D31" s="59">
        <v>10</v>
      </c>
      <c r="E31" s="59">
        <v>10.5</v>
      </c>
      <c r="F31" s="59">
        <f>IF((D31&lt;=11),VLOOKUP(E31,'11 лет'!$L$3:$N$75,3),IF((D31=12),VLOOKUP(E31,'12 лет'!$L$3:$N$75,3),IF((D31=13),VLOOKUP(E31,'13 лет'!$M$3:$P$75,4),IF((D31=14),VLOOKUP(E31,'14 лет'!$M$3:$P$75,4),IF((D31=15),VLOOKUP(E31,'15 лет'!$L$3:$N$75,3),IF((D31=16),VLOOKUP(E31,'16 лет'!$L$3:$N$75,3),VLOOKUP(E31,'17 лет'!$L$3:$N$75,3)))))))</f>
        <v>4</v>
      </c>
      <c r="G31" s="62">
        <v>0</v>
      </c>
      <c r="H31" s="59">
        <f>IF((D31&lt;=11),VLOOKUP(G31,'11 лет'!$K$3:$N$75,4),IF((D31=12),VLOOKUP(G31,'12 лет'!$K$3:$N$75,4),IF((D31=13),VLOOKUP(G31,'13 лет'!$L$3:$P$75,5),IF((D31=14),VLOOKUP(G31,'14 лет'!$L$3:$P$75,5),IF((D31=15),VLOOKUP(G31,'15 лет'!$K$3:$N$75,4),IF((D31=16),VLOOKUP(G31,'16 лет'!$K$3:$N$75,4),VLOOKUP(G31,'17 лет'!$K$3:$N$75,4)))))))</f>
        <v>0</v>
      </c>
      <c r="I31" s="59">
        <v>6.2</v>
      </c>
      <c r="J31" s="59">
        <f>IF((D31&lt;=11),VLOOKUP(I31,'11 лет'!$M$3:$N$75,2),IF((D31=12),VLOOKUP(I31,'12 лет'!$M$3:$N$75,2),IF((D31=13),VLOOKUP(I31,'13 лет'!$O$3:$P$75,2),IF((D31=14),VLOOKUP(I31,'14 лет'!$O$3:$P$75,2),IF((D31=15),VLOOKUP(I31,'15 лет'!$M$3:$N$75,2),IF((D31=16),VLOOKUP(I31,'16 лет'!$M$3:$N$75,2),VLOOKUP(I31,'17 лет'!$M$3:$N$75,2)))))))</f>
        <v>23</v>
      </c>
      <c r="K31" s="59">
        <v>28</v>
      </c>
      <c r="L31" s="59">
        <f>IF((D31&lt;=11),VLOOKUP(K31,'11 лет'!$Q$4:$S$74,3),IF((D31=12),VLOOKUP(K31,'12 лет'!$Q$4:$S$74,3),IF((D31=13),VLOOKUP(K31,'13 лет'!$S$4:$U$74,3),IF((D31=14),VLOOKUP(K31,'14 лет'!$S$4:$U$74,3),IF((D31=15),VLOOKUP(K31,'15 лет'!$Q$4:$S$74,3),IF((D31=16),VLOOKUP(K31,'16 лет'!$Q$4:$S$74,3),VLOOKUP(K31,'17 лет'!$Q$4:$S$74,3)))))))</f>
        <v>52</v>
      </c>
      <c r="M31" s="59">
        <v>115</v>
      </c>
      <c r="N31" s="59">
        <f>IF((D31&lt;=11),VLOOKUP(M31,'11 лет'!$P$4:$S$74,4),IF((D31=12),VLOOKUP(M31,'12 лет'!$P$4:$S$74,4),IF((D31=13),VLOOKUP(M31,'13 лет'!$R$4:$U$74,4),IF((D31=14),VLOOKUP(M31,'14 лет'!$R$4:$U$74,4),IF((D31=15),VLOOKUP(M31,'15 лет'!$P$4:$S$74,4),IF((D31=16),VLOOKUP(M31,'16 лет'!$P$4:$S$74,4),VLOOKUP(M31,'17 лет'!$P$4:$S$74,4)))))))</f>
        <v>7</v>
      </c>
      <c r="O31" s="59">
        <v>1</v>
      </c>
      <c r="P31" s="59">
        <f>IF((D31&lt;=11),VLOOKUP(O31,'11 лет'!$O$4:$S$74,5),IF((D31=12),VLOOKUP(O31,'12 лет'!$O$4:$S$74,5),IF((D31=13),VLOOKUP(O31,'13 лет'!$Q$4:$U$74,5),IF((D31=14),VLOOKUP(O31,'14 лет'!$Q$4:$U$74,5),IF((D31=15),VLOOKUP(O31,'15 лет'!$O$4:$S$74,5),IF((D31=16),VLOOKUP(O31,'16 лет'!$O$4:$S$74,5),VLOOKUP(O31,'17 лет'!$O$4:$S$74,5)))))))</f>
        <v>2</v>
      </c>
      <c r="Q31" s="59">
        <v>0</v>
      </c>
      <c r="R31" s="59">
        <f>IF((D31&lt;=11),VLOOKUP(Q31,'11 лет'!$R$4:$S$74,2),IF((D31=12),VLOOKUP(Q31,'12 лет'!$R$4:$S$74,2),IF((D31=13),VLOOKUP(Q31,'13 лет'!$T$4:$U$74,2),IF((D31=14),VLOOKUP(Q31,'14 лет'!$T$4:$U$74,2),IF((D31=15),VLOOKUP(Q31,'15 лет'!$R$4:$S$74,2),IF((D31=16),VLOOKUP(Q31,'16 лет'!$R$4:$S$74,2),VLOOKUP(Q31,'17 лет'!$R$4:$S$74,2)))))))</f>
        <v>3</v>
      </c>
      <c r="S31" s="59">
        <f t="shared" si="0"/>
        <v>91</v>
      </c>
      <c r="T31" s="59">
        <v>20</v>
      </c>
    </row>
    <row r="32" spans="1:20" ht="12.75">
      <c r="A32" s="59">
        <v>22</v>
      </c>
      <c r="B32" s="59" t="s">
        <v>390</v>
      </c>
      <c r="C32" s="59" t="s">
        <v>391</v>
      </c>
      <c r="D32" s="59">
        <v>10</v>
      </c>
      <c r="E32" s="59">
        <v>9.8</v>
      </c>
      <c r="F32" s="59">
        <f>IF((D32&lt;=11),VLOOKUP(E32,'11 лет'!$L$3:$N$75,3),IF((D32=12),VLOOKUP(E32,'12 лет'!$L$3:$N$75,3),IF((D32=13),VLOOKUP(E32,'13 лет'!$M$3:$P$75,4),IF((D32=14),VLOOKUP(E32,'14 лет'!$M$3:$P$75,4),IF((D32=15),VLOOKUP(E32,'15 лет'!$L$3:$N$75,3),IF((D32=16),VLOOKUP(E32,'16 лет'!$L$3:$N$75,3),VLOOKUP(E32,'17 лет'!$L$3:$N$75,3)))))))</f>
        <v>14</v>
      </c>
      <c r="G32" s="62">
        <v>0</v>
      </c>
      <c r="H32" s="59">
        <f>IF((D32&lt;=11),VLOOKUP(G32,'11 лет'!$K$3:$N$75,4),IF((D32=12),VLOOKUP(G32,'12 лет'!$K$3:$N$75,4),IF((D32=13),VLOOKUP(G32,'13 лет'!$L$3:$P$75,5),IF((D32=14),VLOOKUP(G32,'14 лет'!$L$3:$P$75,5),IF((D32=15),VLOOKUP(G32,'15 лет'!$K$3:$N$75,4),IF((D32=16),VLOOKUP(G32,'16 лет'!$K$3:$N$75,4),VLOOKUP(G32,'17 лет'!$K$3:$N$75,4)))))))</f>
        <v>0</v>
      </c>
      <c r="I32" s="59">
        <v>6.3</v>
      </c>
      <c r="J32" s="59">
        <f>IF((D32&lt;=11),VLOOKUP(I32,'11 лет'!$M$3:$N$75,2),IF((D32=12),VLOOKUP(I32,'12 лет'!$M$3:$N$75,2),IF((D32=13),VLOOKUP(I32,'13 лет'!$O$3:$P$75,2),IF((D32=14),VLOOKUP(I32,'14 лет'!$O$3:$P$75,2),IF((D32=15),VLOOKUP(I32,'15 лет'!$M$3:$N$75,2),IF((D32=16),VLOOKUP(I32,'16 лет'!$M$3:$N$75,2),VLOOKUP(I32,'17 лет'!$M$3:$N$75,2)))))))</f>
        <v>20</v>
      </c>
      <c r="K32" s="59">
        <v>25</v>
      </c>
      <c r="L32" s="59">
        <f>IF((D32&lt;=11),VLOOKUP(K32,'11 лет'!$Q$4:$S$74,3),IF((D32=12),VLOOKUP(K32,'12 лет'!$Q$4:$S$74,3),IF((D32=13),VLOOKUP(K32,'13 лет'!$S$4:$U$74,3),IF((D32=14),VLOOKUP(K32,'14 лет'!$S$4:$U$74,3),IF((D32=15),VLOOKUP(K32,'15 лет'!$Q$4:$S$74,3),IF((D32=16),VLOOKUP(K32,'16 лет'!$Q$4:$S$74,3),VLOOKUP(K32,'17 лет'!$Q$4:$S$74,3)))))))</f>
        <v>44</v>
      </c>
      <c r="M32" s="59">
        <v>110</v>
      </c>
      <c r="N32" s="59">
        <f>IF((D32&lt;=11),VLOOKUP(M32,'11 лет'!$P$4:$S$74,4),IF((D32=12),VLOOKUP(M32,'12 лет'!$P$4:$S$74,4),IF((D32=13),VLOOKUP(M32,'13 лет'!$R$4:$U$74,4),IF((D32=14),VLOOKUP(M32,'14 лет'!$R$4:$U$74,4),IF((D32=15),VLOOKUP(M32,'15 лет'!$P$4:$S$74,4),IF((D32=16),VLOOKUP(M32,'16 лет'!$P$4:$S$74,4),VLOOKUP(M32,'17 лет'!$P$4:$S$74,4)))))))</f>
        <v>5</v>
      </c>
      <c r="O32" s="59">
        <v>3</v>
      </c>
      <c r="P32" s="59">
        <f>IF((D32&lt;=11),VLOOKUP(O32,'11 лет'!$O$4:$S$74,5),IF((D32=12),VLOOKUP(O32,'12 лет'!$O$4:$S$74,5),IF((D32=13),VLOOKUP(O32,'13 лет'!$Q$4:$U$74,5),IF((D32=14),VLOOKUP(O32,'14 лет'!$Q$4:$U$74,5),IF((D32=15),VLOOKUP(O32,'15 лет'!$O$4:$S$74,5),IF((D32=16),VLOOKUP(O32,'16 лет'!$O$4:$S$74,5),VLOOKUP(O32,'17 лет'!$O$4:$S$74,5)))))))</f>
        <v>6</v>
      </c>
      <c r="Q32" s="59">
        <v>0</v>
      </c>
      <c r="R32" s="59">
        <f>IF((D32&lt;=11),VLOOKUP(Q32,'11 лет'!$R$4:$S$74,2),IF((D32=12),VLOOKUP(Q32,'12 лет'!$R$4:$S$74,2),IF((D32=13),VLOOKUP(Q32,'13 лет'!$T$4:$U$74,2),IF((D32=14),VLOOKUP(Q32,'14 лет'!$T$4:$U$74,2),IF((D32=15),VLOOKUP(Q32,'15 лет'!$R$4:$S$74,2),IF((D32=16),VLOOKUP(Q32,'16 лет'!$R$4:$S$74,2),VLOOKUP(Q32,'17 лет'!$R$4:$S$74,2)))))))</f>
        <v>3</v>
      </c>
      <c r="S32" s="59">
        <f t="shared" si="0"/>
        <v>92</v>
      </c>
      <c r="T32" s="59">
        <v>19</v>
      </c>
    </row>
    <row r="33" spans="1:20" ht="12.75">
      <c r="A33" s="59">
        <v>23</v>
      </c>
      <c r="B33" s="59" t="s">
        <v>271</v>
      </c>
      <c r="C33" s="59" t="s">
        <v>272</v>
      </c>
      <c r="D33" s="59">
        <v>10</v>
      </c>
      <c r="E33" s="59">
        <v>10.4</v>
      </c>
      <c r="F33" s="59">
        <f>IF((D33&lt;=11),VLOOKUP(E33,'11 лет'!$L$3:$N$75,3),IF((D33=12),VLOOKUP(E33,'12 лет'!$L$3:$N$75,3),IF((D33=13),VLOOKUP(E33,'13 лет'!$M$3:$P$75,4),IF((D33=14),VLOOKUP(E33,'14 лет'!$M$3:$P$75,4),IF((D33=15),VLOOKUP(E33,'15 лет'!$L$3:$N$75,3),IF((D33=16),VLOOKUP(E33,'16 лет'!$L$3:$N$75,3),VLOOKUP(E33,'17 лет'!$L$3:$N$75,3)))))))</f>
        <v>5</v>
      </c>
      <c r="G33" s="62">
        <v>0</v>
      </c>
      <c r="H33" s="59">
        <f>IF((D33&lt;=11),VLOOKUP(G33,'11 лет'!$K$3:$N$75,4),IF((D33=12),VLOOKUP(G33,'12 лет'!$K$3:$N$75,4),IF((D33=13),VLOOKUP(G33,'13 лет'!$L$3:$P$75,5),IF((D33=14),VLOOKUP(G33,'14 лет'!$L$3:$P$75,5),IF((D33=15),VLOOKUP(G33,'15 лет'!$K$3:$N$75,4),IF((D33=16),VLOOKUP(G33,'16 лет'!$K$3:$N$75,4),VLOOKUP(G33,'17 лет'!$K$3:$N$75,4)))))))</f>
        <v>0</v>
      </c>
      <c r="I33" s="59">
        <v>5.9</v>
      </c>
      <c r="J33" s="59">
        <f>IF((D33&lt;=11),VLOOKUP(I33,'11 лет'!$M$3:$N$75,2),IF((D33=12),VLOOKUP(I33,'12 лет'!$M$3:$N$75,2),IF((D33=13),VLOOKUP(I33,'13 лет'!$O$3:$P$75,2),IF((D33=14),VLOOKUP(I33,'14 лет'!$O$3:$P$75,2),IF((D33=15),VLOOKUP(I33,'15 лет'!$M$3:$N$75,2),IF((D33=16),VLOOKUP(I33,'16 лет'!$M$3:$N$75,2),VLOOKUP(I33,'17 лет'!$M$3:$N$75,2)))))))</f>
        <v>35</v>
      </c>
      <c r="K33" s="59">
        <v>21</v>
      </c>
      <c r="L33" s="59">
        <f>IF((D33&lt;=11),VLOOKUP(K33,'11 лет'!$Q$4:$S$74,3),IF((D33=12),VLOOKUP(K33,'12 лет'!$Q$4:$S$74,3),IF((D33=13),VLOOKUP(K33,'13 лет'!$S$4:$U$74,3),IF((D33=14),VLOOKUP(K33,'14 лет'!$S$4:$U$74,3),IF((D33=15),VLOOKUP(K33,'15 лет'!$Q$4:$S$74,3),IF((D33=16),VLOOKUP(K33,'16 лет'!$Q$4:$S$74,3),VLOOKUP(K33,'17 лет'!$Q$4:$S$74,3)))))))</f>
        <v>36</v>
      </c>
      <c r="M33" s="59">
        <v>120</v>
      </c>
      <c r="N33" s="59">
        <f>IF((D33&lt;=11),VLOOKUP(M33,'11 лет'!$P$4:$S$74,4),IF((D33=12),VLOOKUP(M33,'12 лет'!$P$4:$S$74,4),IF((D33=13),VLOOKUP(M33,'13 лет'!$R$4:$U$74,4),IF((D33=14),VLOOKUP(M33,'14 лет'!$R$4:$U$74,4),IF((D33=15),VLOOKUP(M33,'15 лет'!$P$4:$S$74,4),IF((D33=16),VLOOKUP(M33,'16 лет'!$P$4:$S$74,4),VLOOKUP(M33,'17 лет'!$P$4:$S$74,4)))))))</f>
        <v>10</v>
      </c>
      <c r="O33" s="59">
        <v>2</v>
      </c>
      <c r="P33" s="59">
        <f>IF((D33&lt;=11),VLOOKUP(O33,'11 лет'!$O$4:$S$74,5),IF((D33=12),VLOOKUP(O33,'12 лет'!$O$4:$S$74,5),IF((D33=13),VLOOKUP(O33,'13 лет'!$Q$4:$U$74,5),IF((D33=14),VLOOKUP(O33,'14 лет'!$Q$4:$U$74,5),IF((D33=15),VLOOKUP(O33,'15 лет'!$O$4:$S$74,5),IF((D33=16),VLOOKUP(O33,'16 лет'!$O$4:$S$74,5),VLOOKUP(O33,'17 лет'!$O$4:$S$74,5)))))))</f>
        <v>4</v>
      </c>
      <c r="Q33" s="59">
        <v>0</v>
      </c>
      <c r="R33" s="59">
        <f>IF((D33&lt;=11),VLOOKUP(Q33,'11 лет'!$R$4:$S$74,2),IF((D33=12),VLOOKUP(Q33,'12 лет'!$R$4:$S$74,2),IF((D33=13),VLOOKUP(Q33,'13 лет'!$T$4:$U$74,2),IF((D33=14),VLOOKUP(Q33,'14 лет'!$T$4:$U$74,2),IF((D33=15),VLOOKUP(Q33,'15 лет'!$R$4:$S$74,2),IF((D33=16),VLOOKUP(Q33,'16 лет'!$R$4:$S$74,2),VLOOKUP(Q33,'17 лет'!$R$4:$S$74,2)))))))</f>
        <v>3</v>
      </c>
      <c r="S33" s="59">
        <f t="shared" si="0"/>
        <v>93</v>
      </c>
      <c r="T33" s="59">
        <v>18</v>
      </c>
    </row>
    <row r="34" spans="1:20" ht="12.75">
      <c r="A34" s="59">
        <v>24</v>
      </c>
      <c r="B34" s="59" t="s">
        <v>340</v>
      </c>
      <c r="C34" s="59" t="s">
        <v>341</v>
      </c>
      <c r="D34" s="59">
        <v>10</v>
      </c>
      <c r="E34" s="59">
        <v>9.9</v>
      </c>
      <c r="F34" s="59">
        <f>IF((D34&lt;=11),VLOOKUP(E34,'11 лет'!$L$3:$N$75,3),IF((D34=12),VLOOKUP(E34,'12 лет'!$L$3:$N$75,3),IF((D34=13),VLOOKUP(E34,'13 лет'!$M$3:$P$75,4),IF((D34=14),VLOOKUP(E34,'14 лет'!$M$3:$P$75,4),IF((D34=15),VLOOKUP(E34,'15 лет'!$L$3:$N$75,3),IF((D34=16),VLOOKUP(E34,'16 лет'!$L$3:$N$75,3),VLOOKUP(E34,'17 лет'!$L$3:$N$75,3)))))))</f>
        <v>12</v>
      </c>
      <c r="G34" s="62">
        <v>0</v>
      </c>
      <c r="H34" s="59">
        <f>IF((D34&lt;=11),VLOOKUP(G34,'11 лет'!$K$3:$N$75,4),IF((D34=12),VLOOKUP(G34,'12 лет'!$K$3:$N$75,4),IF((D34=13),VLOOKUP(G34,'13 лет'!$L$3:$P$75,5),IF((D34=14),VLOOKUP(G34,'14 лет'!$L$3:$P$75,5),IF((D34=15),VLOOKUP(G34,'15 лет'!$K$3:$N$75,4),IF((D34=16),VLOOKUP(G34,'16 лет'!$K$3:$N$75,4),VLOOKUP(G34,'17 лет'!$K$3:$N$75,4)))))))</f>
        <v>0</v>
      </c>
      <c r="I34" s="59">
        <v>6.2</v>
      </c>
      <c r="J34" s="59">
        <f>IF((D34&lt;=11),VLOOKUP(I34,'11 лет'!$M$3:$N$75,2),IF((D34=12),VLOOKUP(I34,'12 лет'!$M$3:$N$75,2),IF((D34=13),VLOOKUP(I34,'13 лет'!$O$3:$P$75,2),IF((D34=14),VLOOKUP(I34,'14 лет'!$O$3:$P$75,2),IF((D34=15),VLOOKUP(I34,'15 лет'!$M$3:$N$75,2),IF((D34=16),VLOOKUP(I34,'16 лет'!$M$3:$N$75,2),VLOOKUP(I34,'17 лет'!$M$3:$N$75,2)))))))</f>
        <v>23</v>
      </c>
      <c r="K34" s="59">
        <v>26</v>
      </c>
      <c r="L34" s="59">
        <f>IF((D34&lt;=11),VLOOKUP(K34,'11 лет'!$Q$4:$S$74,3),IF((D34=12),VLOOKUP(K34,'12 лет'!$Q$4:$S$74,3),IF((D34=13),VLOOKUP(K34,'13 лет'!$S$4:$U$74,3),IF((D34=14),VLOOKUP(K34,'14 лет'!$S$4:$U$74,3),IF((D34=15),VLOOKUP(K34,'15 лет'!$Q$4:$S$74,3),IF((D34=16),VLOOKUP(K34,'16 лет'!$Q$4:$S$74,3),VLOOKUP(K34,'17 лет'!$Q$4:$S$74,3)))))))</f>
        <v>47</v>
      </c>
      <c r="M34" s="59">
        <v>120</v>
      </c>
      <c r="N34" s="59">
        <f>IF((D34&lt;=11),VLOOKUP(M34,'11 лет'!$P$4:$S$74,4),IF((D34=12),VLOOKUP(M34,'12 лет'!$P$4:$S$74,4),IF((D34=13),VLOOKUP(M34,'13 лет'!$R$4:$U$74,4),IF((D34=14),VLOOKUP(M34,'14 лет'!$R$4:$U$74,4),IF((D34=15),VLOOKUP(M34,'15 лет'!$P$4:$S$74,4),IF((D34=16),VLOOKUP(M34,'16 лет'!$P$4:$S$74,4),VLOOKUP(M34,'17 лет'!$P$4:$S$74,4)))))))</f>
        <v>10</v>
      </c>
      <c r="O34" s="59">
        <v>0</v>
      </c>
      <c r="P34" s="59">
        <f>IF((D34&lt;=11),VLOOKUP(O34,'11 лет'!$O$4:$S$74,5),IF((D34=12),VLOOKUP(O34,'12 лет'!$O$4:$S$74,5),IF((D34=13),VLOOKUP(O34,'13 лет'!$Q$4:$U$74,5),IF((D34=14),VLOOKUP(O34,'14 лет'!$Q$4:$U$74,5),IF((D34=15),VLOOKUP(O34,'15 лет'!$O$4:$S$74,5),IF((D34=16),VLOOKUP(O34,'16 лет'!$O$4:$S$74,5),VLOOKUP(O34,'17 лет'!$O$4:$S$74,5)))))))</f>
        <v>0</v>
      </c>
      <c r="Q34" s="59">
        <v>-2</v>
      </c>
      <c r="R34" s="59">
        <f>IF((D34&lt;=11),VLOOKUP(Q34,'11 лет'!$R$4:$S$74,2),IF((D34=12),VLOOKUP(Q34,'12 лет'!$R$4:$S$74,2),IF((D34=13),VLOOKUP(Q34,'13 лет'!$T$4:$U$74,2),IF((D34=14),VLOOKUP(Q34,'14 лет'!$T$4:$U$74,2),IF((D34=15),VLOOKUP(Q34,'15 лет'!$R$4:$S$74,2),IF((D34=16),VLOOKUP(Q34,'16 лет'!$R$4:$S$74,2),VLOOKUP(Q34,'17 лет'!$R$4:$S$74,2)))))))</f>
        <v>1</v>
      </c>
      <c r="S34" s="59">
        <f t="shared" si="0"/>
        <v>93</v>
      </c>
      <c r="T34" s="59">
        <v>17</v>
      </c>
    </row>
    <row r="35" spans="1:20" ht="12.75">
      <c r="A35" s="59">
        <v>25</v>
      </c>
      <c r="B35" s="59" t="s">
        <v>259</v>
      </c>
      <c r="C35" s="59" t="s">
        <v>260</v>
      </c>
      <c r="D35" s="59">
        <v>10</v>
      </c>
      <c r="E35" s="59">
        <v>11.2</v>
      </c>
      <c r="F35" s="59">
        <f>IF((D35&lt;=11),VLOOKUP(E35,'11 лет'!$L$3:$N$75,3),IF((D35=12),VLOOKUP(E35,'12 лет'!$L$3:$N$75,3),IF((D35=13),VLOOKUP(E35,'13 лет'!$M$3:$P$75,4),IF((D35=14),VLOOKUP(E35,'14 лет'!$M$3:$P$75,4),IF((D35=15),VLOOKUP(E35,'15 лет'!$L$3:$N$75,3),IF((D35=16),VLOOKUP(E35,'16 лет'!$L$3:$N$75,3),VLOOKUP(E35,'17 лет'!$L$3:$N$75,3)))))))</f>
        <v>0</v>
      </c>
      <c r="G35" s="62">
        <v>0</v>
      </c>
      <c r="H35" s="59">
        <f>IF((D35&lt;=11),VLOOKUP(G35,'11 лет'!$K$3:$N$75,4),IF((D35=12),VLOOKUP(G35,'12 лет'!$K$3:$N$75,4),IF((D35=13),VLOOKUP(G35,'13 лет'!$L$3:$P$75,5),IF((D35=14),VLOOKUP(G35,'14 лет'!$L$3:$P$75,5),IF((D35=15),VLOOKUP(G35,'15 лет'!$K$3:$N$75,4),IF((D35=16),VLOOKUP(G35,'16 лет'!$K$3:$N$75,4),VLOOKUP(G35,'17 лет'!$K$3:$N$75,4)))))))</f>
        <v>0</v>
      </c>
      <c r="I35" s="59">
        <v>6</v>
      </c>
      <c r="J35" s="59">
        <f>IF((D35&lt;=11),VLOOKUP(I35,'11 лет'!$M$3:$N$75,2),IF((D35=12),VLOOKUP(I35,'12 лет'!$M$3:$N$75,2),IF((D35=13),VLOOKUP(I35,'13 лет'!$O$3:$P$75,2),IF((D35=14),VLOOKUP(I35,'14 лет'!$O$3:$P$75,2),IF((D35=15),VLOOKUP(I35,'15 лет'!$M$3:$N$75,2),IF((D35=16),VLOOKUP(I35,'16 лет'!$M$3:$N$75,2),VLOOKUP(I35,'17 лет'!$M$3:$N$75,2)))))))</f>
        <v>31</v>
      </c>
      <c r="K35" s="59">
        <v>25</v>
      </c>
      <c r="L35" s="59">
        <f>IF((D35&lt;=11),VLOOKUP(K35,'11 лет'!$Q$4:$S$74,3),IF((D35=12),VLOOKUP(K35,'12 лет'!$Q$4:$S$74,3),IF((D35=13),VLOOKUP(K35,'13 лет'!$S$4:$U$74,3),IF((D35=14),VLOOKUP(K35,'14 лет'!$S$4:$U$74,3),IF((D35=15),VLOOKUP(K35,'15 лет'!$Q$4:$S$74,3),IF((D35=16),VLOOKUP(K35,'16 лет'!$Q$4:$S$74,3),VLOOKUP(K35,'17 лет'!$Q$4:$S$74,3)))))))</f>
        <v>44</v>
      </c>
      <c r="M35" s="59">
        <v>125</v>
      </c>
      <c r="N35" s="59">
        <f>IF((D35&lt;=11),VLOOKUP(M35,'11 лет'!$P$4:$S$74,4),IF((D35=12),VLOOKUP(M35,'12 лет'!$P$4:$S$74,4),IF((D35=13),VLOOKUP(M35,'13 лет'!$R$4:$U$74,4),IF((D35=14),VLOOKUP(M35,'14 лет'!$R$4:$U$74,4),IF((D35=15),VLOOKUP(M35,'15 лет'!$P$4:$S$74,4),IF((D35=16),VLOOKUP(M35,'16 лет'!$P$4:$S$74,4),VLOOKUP(M35,'17 лет'!$P$4:$S$74,4)))))))</f>
        <v>12</v>
      </c>
      <c r="O35" s="59">
        <v>2</v>
      </c>
      <c r="P35" s="59">
        <f>IF((D35&lt;=11),VLOOKUP(O35,'11 лет'!$O$4:$S$74,5),IF((D35=12),VLOOKUP(O35,'12 лет'!$O$4:$S$74,5),IF((D35=13),VLOOKUP(O35,'13 лет'!$Q$4:$U$74,5),IF((D35=14),VLOOKUP(O35,'14 лет'!$Q$4:$U$74,5),IF((D35=15),VLOOKUP(O35,'15 лет'!$O$4:$S$74,5),IF((D35=16),VLOOKUP(O35,'16 лет'!$O$4:$S$74,5),VLOOKUP(O35,'17 лет'!$O$4:$S$74,5)))))))</f>
        <v>4</v>
      </c>
      <c r="Q35" s="59">
        <v>0</v>
      </c>
      <c r="R35" s="59">
        <f>IF((D35&lt;=11),VLOOKUP(Q35,'11 лет'!$R$4:$S$74,2),IF((D35=12),VLOOKUP(Q35,'12 лет'!$R$4:$S$74,2),IF((D35=13),VLOOKUP(Q35,'13 лет'!$T$4:$U$74,2),IF((D35=14),VLOOKUP(Q35,'14 лет'!$T$4:$U$74,2),IF((D35=15),VLOOKUP(Q35,'15 лет'!$R$4:$S$74,2),IF((D35=16),VLOOKUP(Q35,'16 лет'!$R$4:$S$74,2),VLOOKUP(Q35,'17 лет'!$R$4:$S$74,2)))))))</f>
        <v>3</v>
      </c>
      <c r="S35" s="59">
        <f t="shared" si="0"/>
        <v>94</v>
      </c>
      <c r="T35" s="59">
        <v>16</v>
      </c>
    </row>
    <row r="36" spans="1:20" ht="12.75">
      <c r="A36" s="59">
        <v>26</v>
      </c>
      <c r="B36" s="59" t="s">
        <v>336</v>
      </c>
      <c r="C36" s="60" t="s">
        <v>337</v>
      </c>
      <c r="D36" s="59">
        <v>10</v>
      </c>
      <c r="E36" s="59">
        <v>10.7</v>
      </c>
      <c r="F36" s="59">
        <f>IF((D36&lt;=11),VLOOKUP(E36,'11 лет'!$L$3:$N$75,3),IF((D36=12),VLOOKUP(E36,'12 лет'!$L$3:$N$75,3),IF((D36=13),VLOOKUP(E36,'13 лет'!$M$3:$P$75,4),IF((D36=14),VLOOKUP(E36,'14 лет'!$M$3:$P$75,4),IF((D36=15),VLOOKUP(E36,'15 лет'!$L$3:$N$75,3),IF((D36=16),VLOOKUP(E36,'16 лет'!$L$3:$N$75,3),VLOOKUP(E36,'17 лет'!$L$3:$N$75,3)))))))</f>
        <v>2</v>
      </c>
      <c r="G36" s="62">
        <v>0</v>
      </c>
      <c r="H36" s="59">
        <f>IF((D36&lt;=11),VLOOKUP(G36,'11 лет'!$K$3:$N$75,4),IF((D36=12),VLOOKUP(G36,'12 лет'!$K$3:$N$75,4),IF((D36=13),VLOOKUP(G36,'13 лет'!$L$3:$P$75,5),IF((D36=14),VLOOKUP(G36,'14 лет'!$L$3:$P$75,5),IF((D36=15),VLOOKUP(G36,'15 лет'!$K$3:$N$75,4),IF((D36=16),VLOOKUP(G36,'16 лет'!$K$3:$N$75,4),VLOOKUP(G36,'17 лет'!$K$3:$N$75,4)))))))</f>
        <v>0</v>
      </c>
      <c r="I36" s="59">
        <v>6.5</v>
      </c>
      <c r="J36" s="59">
        <f>IF((D36&lt;=11),VLOOKUP(I36,'11 лет'!$M$3:$N$75,2),IF((D36=12),VLOOKUP(I36,'12 лет'!$M$3:$N$75,2),IF((D36=13),VLOOKUP(I36,'13 лет'!$O$3:$P$75,2),IF((D36=14),VLOOKUP(I36,'14 лет'!$O$3:$P$75,2),IF((D36=15),VLOOKUP(I36,'15 лет'!$M$3:$N$75,2),IF((D36=16),VLOOKUP(I36,'16 лет'!$M$3:$N$75,2),VLOOKUP(I36,'17 лет'!$M$3:$N$75,2)))))))</f>
        <v>14</v>
      </c>
      <c r="K36" s="59">
        <v>30</v>
      </c>
      <c r="L36" s="59">
        <f>IF((D36&lt;=11),VLOOKUP(K36,'11 лет'!$Q$4:$S$74,3),IF((D36=12),VLOOKUP(K36,'12 лет'!$Q$4:$S$74,3),IF((D36=13),VLOOKUP(K36,'13 лет'!$S$4:$U$74,3),IF((D36=14),VLOOKUP(K36,'14 лет'!$S$4:$U$74,3),IF((D36=15),VLOOKUP(K36,'15 лет'!$Q$4:$S$74,3),IF((D36=16),VLOOKUP(K36,'16 лет'!$Q$4:$S$74,3),VLOOKUP(K36,'17 лет'!$Q$4:$S$74,3)))))))</f>
        <v>56</v>
      </c>
      <c r="M36" s="59">
        <v>135</v>
      </c>
      <c r="N36" s="59">
        <f>IF((D36&lt;=11),VLOOKUP(M36,'11 лет'!$P$4:$S$74,4),IF((D36=12),VLOOKUP(M36,'12 лет'!$P$4:$S$74,4),IF((D36=13),VLOOKUP(M36,'13 лет'!$R$4:$U$74,4),IF((D36=14),VLOOKUP(M36,'14 лет'!$R$4:$U$74,4),IF((D36=15),VLOOKUP(M36,'15 лет'!$P$4:$S$74,4),IF((D36=16),VLOOKUP(M36,'16 лет'!$P$4:$S$74,4),VLOOKUP(M36,'17 лет'!$P$4:$S$74,4)))))))</f>
        <v>17</v>
      </c>
      <c r="O36" s="59">
        <v>3</v>
      </c>
      <c r="P36" s="59">
        <f>IF((D36&lt;=11),VLOOKUP(O36,'11 лет'!$O$4:$S$74,5),IF((D36=12),VLOOKUP(O36,'12 лет'!$O$4:$S$74,5),IF((D36=13),VLOOKUP(O36,'13 лет'!$Q$4:$U$74,5),IF((D36=14),VLOOKUP(O36,'14 лет'!$Q$4:$U$74,5),IF((D36=15),VLOOKUP(O36,'15 лет'!$O$4:$S$74,5),IF((D36=16),VLOOKUP(O36,'16 лет'!$O$4:$S$74,5),VLOOKUP(O36,'17 лет'!$O$4:$S$74,5)))))))</f>
        <v>6</v>
      </c>
      <c r="Q36" s="59">
        <v>-3</v>
      </c>
      <c r="R36" s="59">
        <f>IF((D36&lt;=11),VLOOKUP(Q36,'11 лет'!$R$4:$S$74,2),IF((D36=12),VLOOKUP(Q36,'12 лет'!$R$4:$S$74,2),IF((D36=13),VLOOKUP(Q36,'13 лет'!$T$4:$U$74,2),IF((D36=14),VLOOKUP(Q36,'14 лет'!$T$4:$U$74,2),IF((D36=15),VLOOKUP(Q36,'15 лет'!$R$4:$S$74,2),IF((D36=16),VLOOKUP(Q36,'16 лет'!$R$4:$S$74,2),VLOOKUP(Q36,'17 лет'!$R$4:$S$74,2)))))))</f>
        <v>0</v>
      </c>
      <c r="S36" s="59">
        <f t="shared" si="0"/>
        <v>95</v>
      </c>
      <c r="T36" s="59">
        <v>15</v>
      </c>
    </row>
    <row r="37" spans="1:20" ht="12.75">
      <c r="A37" s="59">
        <v>27</v>
      </c>
      <c r="B37" s="59" t="s">
        <v>361</v>
      </c>
      <c r="C37" s="59" t="s">
        <v>349</v>
      </c>
      <c r="D37" s="59">
        <v>10</v>
      </c>
      <c r="E37" s="59">
        <v>9.3</v>
      </c>
      <c r="F37" s="59">
        <f>IF((D37&lt;=11),VLOOKUP(E37,'11 лет'!$L$3:$N$75,3),IF((D37=12),VLOOKUP(E37,'12 лет'!$L$3:$N$75,3),IF((D37=13),VLOOKUP(E37,'13 лет'!$M$3:$P$75,4),IF((D37=14),VLOOKUP(E37,'14 лет'!$M$3:$P$75,4),IF((D37=15),VLOOKUP(E37,'15 лет'!$L$3:$N$75,3),IF((D37=16),VLOOKUP(E37,'16 лет'!$L$3:$N$75,3),VLOOKUP(E37,'17 лет'!$L$3:$N$75,3)))))))</f>
        <v>25</v>
      </c>
      <c r="G37" s="62">
        <v>0</v>
      </c>
      <c r="H37" s="59">
        <f>IF((D37&lt;=11),VLOOKUP(G37,'11 лет'!$K$3:$N$75,4),IF((D37=12),VLOOKUP(G37,'12 лет'!$K$3:$N$75,4),IF((D37=13),VLOOKUP(G37,'13 лет'!$L$3:$P$75,5),IF((D37=14),VLOOKUP(G37,'14 лет'!$L$3:$P$75,5),IF((D37=15),VLOOKUP(G37,'15 лет'!$K$3:$N$75,4),IF((D37=16),VLOOKUP(G37,'16 лет'!$K$3:$N$75,4),VLOOKUP(G37,'17 лет'!$K$3:$N$75,4)))))))</f>
        <v>0</v>
      </c>
      <c r="I37" s="59">
        <v>6.3</v>
      </c>
      <c r="J37" s="59">
        <f>IF((D37&lt;=11),VLOOKUP(I37,'11 лет'!$M$3:$N$75,2),IF((D37=12),VLOOKUP(I37,'12 лет'!$M$3:$N$75,2),IF((D37=13),VLOOKUP(I37,'13 лет'!$O$3:$P$75,2),IF((D37=14),VLOOKUP(I37,'14 лет'!$O$3:$P$75,2),IF((D37=15),VLOOKUP(I37,'15 лет'!$M$3:$N$75,2),IF((D37=16),VLOOKUP(I37,'16 лет'!$M$3:$N$75,2),VLOOKUP(I37,'17 лет'!$M$3:$N$75,2)))))))</f>
        <v>20</v>
      </c>
      <c r="K37" s="59">
        <v>25</v>
      </c>
      <c r="L37" s="59">
        <f>IF((D37&lt;=11),VLOOKUP(K37,'11 лет'!$Q$4:$S$74,3),IF((D37=12),VLOOKUP(K37,'12 лет'!$Q$4:$S$74,3),IF((D37=13),VLOOKUP(K37,'13 лет'!$S$4:$U$74,3),IF((D37=14),VLOOKUP(K37,'14 лет'!$S$4:$U$74,3),IF((D37=15),VLOOKUP(K37,'15 лет'!$Q$4:$S$74,3),IF((D37=16),VLOOKUP(K37,'16 лет'!$Q$4:$S$74,3),VLOOKUP(K37,'17 лет'!$Q$4:$S$74,3)))))))</f>
        <v>44</v>
      </c>
      <c r="M37" s="59">
        <v>100</v>
      </c>
      <c r="N37" s="59">
        <f>IF((D37&lt;=11),VLOOKUP(M37,'11 лет'!$P$4:$S$74,4),IF((D37=12),VLOOKUP(M37,'12 лет'!$P$4:$S$74,4),IF((D37=13),VLOOKUP(M37,'13 лет'!$R$4:$U$74,4),IF((D37=14),VLOOKUP(M37,'14 лет'!$R$4:$U$74,4),IF((D37=15),VLOOKUP(M37,'15 лет'!$P$4:$S$74,4),IF((D37=16),VLOOKUP(M37,'16 лет'!$P$4:$S$74,4),VLOOKUP(M37,'17 лет'!$P$4:$S$74,4)))))))</f>
        <v>1</v>
      </c>
      <c r="O37" s="59">
        <v>3</v>
      </c>
      <c r="P37" s="59">
        <f>IF((D37&lt;=11),VLOOKUP(O37,'11 лет'!$O$4:$S$74,5),IF((D37=12),VLOOKUP(O37,'12 лет'!$O$4:$S$74,5),IF((D37=13),VLOOKUP(O37,'13 лет'!$Q$4:$U$74,5),IF((D37=14),VLOOKUP(O37,'14 лет'!$Q$4:$U$74,5),IF((D37=15),VLOOKUP(O37,'15 лет'!$O$4:$S$74,5),IF((D37=16),VLOOKUP(O37,'16 лет'!$O$4:$S$74,5),VLOOKUP(O37,'17 лет'!$O$4:$S$74,5)))))))</f>
        <v>6</v>
      </c>
      <c r="Q37" s="59">
        <v>-5</v>
      </c>
      <c r="R37" s="59">
        <f>IF((D37&lt;=11),VLOOKUP(Q37,'11 лет'!$R$4:$S$74,2),IF((D37=12),VLOOKUP(Q37,'12 лет'!$R$4:$S$74,2),IF((D37=13),VLOOKUP(Q37,'13 лет'!$T$4:$U$74,2),IF((D37=14),VLOOKUP(Q37,'14 лет'!$T$4:$U$74,2),IF((D37=15),VLOOKUP(Q37,'15 лет'!$R$4:$S$74,2),IF((D37=16),VLOOKUP(Q37,'16 лет'!$R$4:$S$74,2),VLOOKUP(Q37,'17 лет'!$R$4:$S$74,2)))))))</f>
        <v>0</v>
      </c>
      <c r="S37" s="59">
        <f t="shared" si="0"/>
        <v>96</v>
      </c>
      <c r="T37" s="59">
        <v>14</v>
      </c>
    </row>
    <row r="38" spans="1:20" ht="12.75">
      <c r="A38" s="59">
        <v>28</v>
      </c>
      <c r="B38" s="59" t="s">
        <v>375</v>
      </c>
      <c r="C38" s="59" t="s">
        <v>376</v>
      </c>
      <c r="D38" s="59">
        <v>10</v>
      </c>
      <c r="E38" s="59">
        <v>9.3</v>
      </c>
      <c r="F38" s="59">
        <f>IF((D38&lt;=11),VLOOKUP(E38,'11 лет'!$L$3:$N$75,3),IF((D38=12),VLOOKUP(E38,'12 лет'!$L$3:$N$75,3),IF((D38=13),VLOOKUP(E38,'13 лет'!$M$3:$P$75,4),IF((D38=14),VLOOKUP(E38,'14 лет'!$M$3:$P$75,4),IF((D38=15),VLOOKUP(E38,'15 лет'!$L$3:$N$75,3),IF((D38=16),VLOOKUP(E38,'16 лет'!$L$3:$N$75,3),VLOOKUP(E38,'17 лет'!$L$3:$N$75,3)))))))</f>
        <v>25</v>
      </c>
      <c r="G38" s="62">
        <v>0</v>
      </c>
      <c r="H38" s="59">
        <f>IF((D38&lt;=11),VLOOKUP(G38,'11 лет'!$K$3:$N$75,4),IF((D38=12),VLOOKUP(G38,'12 лет'!$K$3:$N$75,4),IF((D38=13),VLOOKUP(G38,'13 лет'!$L$3:$P$75,5),IF((D38=14),VLOOKUP(G38,'14 лет'!$L$3:$P$75,5),IF((D38=15),VLOOKUP(G38,'15 лет'!$K$3:$N$75,4),IF((D38=16),VLOOKUP(G38,'16 лет'!$K$3:$N$75,4),VLOOKUP(G38,'17 лет'!$K$3:$N$75,4)))))))</f>
        <v>0</v>
      </c>
      <c r="I38" s="59">
        <v>6.3</v>
      </c>
      <c r="J38" s="59">
        <f>IF((D38&lt;=11),VLOOKUP(I38,'11 лет'!$M$3:$N$75,2),IF((D38=12),VLOOKUP(I38,'12 лет'!$M$3:$N$75,2),IF((D38=13),VLOOKUP(I38,'13 лет'!$O$3:$P$75,2),IF((D38=14),VLOOKUP(I38,'14 лет'!$O$3:$P$75,2),IF((D38=15),VLOOKUP(I38,'15 лет'!$M$3:$N$75,2),IF((D38=16),VLOOKUP(I38,'16 лет'!$M$3:$N$75,2),VLOOKUP(I38,'17 лет'!$M$3:$N$75,2)))))))</f>
        <v>20</v>
      </c>
      <c r="K38" s="59">
        <v>25</v>
      </c>
      <c r="L38" s="59">
        <f>IF((D38&lt;=11),VLOOKUP(K38,'11 лет'!$Q$4:$S$74,3),IF((D38=12),VLOOKUP(K38,'12 лет'!$Q$4:$S$74,3),IF((D38=13),VLOOKUP(K38,'13 лет'!$S$4:$U$74,3),IF((D38=14),VLOOKUP(K38,'14 лет'!$S$4:$U$74,3),IF((D38=15),VLOOKUP(K38,'15 лет'!$Q$4:$S$74,3),IF((D38=16),VLOOKUP(K38,'16 лет'!$Q$4:$S$74,3),VLOOKUP(K38,'17 лет'!$Q$4:$S$74,3)))))))</f>
        <v>44</v>
      </c>
      <c r="M38" s="59">
        <v>100</v>
      </c>
      <c r="N38" s="59">
        <f>IF((D38&lt;=11),VLOOKUP(M38,'11 лет'!$P$4:$S$74,4),IF((D38=12),VLOOKUP(M38,'12 лет'!$P$4:$S$74,4),IF((D38=13),VLOOKUP(M38,'13 лет'!$R$4:$U$74,4),IF((D38=14),VLOOKUP(M38,'14 лет'!$R$4:$U$74,4),IF((D38=15),VLOOKUP(M38,'15 лет'!$P$4:$S$74,4),IF((D38=16),VLOOKUP(M38,'16 лет'!$P$4:$S$74,4),VLOOKUP(M38,'17 лет'!$P$4:$S$74,4)))))))</f>
        <v>1</v>
      </c>
      <c r="O38" s="59">
        <v>3</v>
      </c>
      <c r="P38" s="59">
        <f>IF((D38&lt;=11),VLOOKUP(O38,'11 лет'!$O$4:$S$74,5),IF((D38=12),VLOOKUP(O38,'12 лет'!$O$4:$S$74,5),IF((D38=13),VLOOKUP(O38,'13 лет'!$Q$4:$U$74,5),IF((D38=14),VLOOKUP(O38,'14 лет'!$Q$4:$U$74,5),IF((D38=15),VLOOKUP(O38,'15 лет'!$O$4:$S$74,5),IF((D38=16),VLOOKUP(O38,'16 лет'!$O$4:$S$74,5),VLOOKUP(O38,'17 лет'!$O$4:$S$74,5)))))))</f>
        <v>6</v>
      </c>
      <c r="Q38" s="59">
        <v>-5</v>
      </c>
      <c r="R38" s="59">
        <f>IF((D38&lt;=11),VLOOKUP(Q38,'11 лет'!$R$4:$S$74,2),IF((D38=12),VLOOKUP(Q38,'12 лет'!$R$4:$S$74,2),IF((D38=13),VLOOKUP(Q38,'13 лет'!$T$4:$U$74,2),IF((D38=14),VLOOKUP(Q38,'14 лет'!$T$4:$U$74,2),IF((D38=15),VLOOKUP(Q38,'15 лет'!$R$4:$S$74,2),IF((D38=16),VLOOKUP(Q38,'16 лет'!$R$4:$S$74,2),VLOOKUP(Q38,'17 лет'!$R$4:$S$74,2)))))))</f>
        <v>0</v>
      </c>
      <c r="S38" s="59">
        <f t="shared" si="0"/>
        <v>96</v>
      </c>
      <c r="T38" s="59">
        <v>13</v>
      </c>
    </row>
    <row r="39" spans="1:20" ht="12.75">
      <c r="A39" s="59">
        <v>29</v>
      </c>
      <c r="B39" s="59" t="s">
        <v>344</v>
      </c>
      <c r="C39" s="59" t="s">
        <v>345</v>
      </c>
      <c r="D39" s="59">
        <v>10</v>
      </c>
      <c r="E39" s="59">
        <v>10.4</v>
      </c>
      <c r="F39" s="59">
        <f>IF((D39&lt;=11),VLOOKUP(E39,'11 лет'!$L$3:$N$75,3),IF((D39=12),VLOOKUP(E39,'12 лет'!$L$3:$N$75,3),IF((D39=13),VLOOKUP(E39,'13 лет'!$M$3:$P$75,4),IF((D39=14),VLOOKUP(E39,'14 лет'!$M$3:$P$75,4),IF((D39=15),VLOOKUP(E39,'15 лет'!$L$3:$N$75,3),IF((D39=16),VLOOKUP(E39,'16 лет'!$L$3:$N$75,3),VLOOKUP(E39,'17 лет'!$L$3:$N$75,3)))))))</f>
        <v>5</v>
      </c>
      <c r="G39" s="62">
        <v>0</v>
      </c>
      <c r="H39" s="59">
        <f>IF((D39&lt;=11),VLOOKUP(G39,'11 лет'!$K$3:$N$75,4),IF((D39=12),VLOOKUP(G39,'12 лет'!$K$3:$N$75,4),IF((D39=13),VLOOKUP(G39,'13 лет'!$L$3:$P$75,5),IF((D39=14),VLOOKUP(G39,'14 лет'!$L$3:$P$75,5),IF((D39=15),VLOOKUP(G39,'15 лет'!$K$3:$N$75,4),IF((D39=16),VLOOKUP(G39,'16 лет'!$K$3:$N$75,4),VLOOKUP(G39,'17 лет'!$K$3:$N$75,4)))))))</f>
        <v>0</v>
      </c>
      <c r="I39" s="59">
        <v>6</v>
      </c>
      <c r="J39" s="59">
        <f>IF((D39&lt;=11),VLOOKUP(I39,'11 лет'!$M$3:$N$75,2),IF((D39=12),VLOOKUP(I39,'12 лет'!$M$3:$N$75,2),IF((D39=13),VLOOKUP(I39,'13 лет'!$O$3:$P$75,2),IF((D39=14),VLOOKUP(I39,'14 лет'!$O$3:$P$75,2),IF((D39=15),VLOOKUP(I39,'15 лет'!$M$3:$N$75,2),IF((D39=16),VLOOKUP(I39,'16 лет'!$M$3:$N$75,2),VLOOKUP(I39,'17 лет'!$M$3:$N$75,2)))))))</f>
        <v>31</v>
      </c>
      <c r="K39" s="59">
        <v>23</v>
      </c>
      <c r="L39" s="59">
        <f>IF((D39&lt;=11),VLOOKUP(K39,'11 лет'!$Q$4:$S$74,3),IF((D39=12),VLOOKUP(K39,'12 лет'!$Q$4:$S$74,3),IF((D39=13),VLOOKUP(K39,'13 лет'!$S$4:$U$74,3),IF((D39=14),VLOOKUP(K39,'14 лет'!$S$4:$U$74,3),IF((D39=15),VLOOKUP(K39,'15 лет'!$Q$4:$S$74,3),IF((D39=16),VLOOKUP(K39,'16 лет'!$Q$4:$S$74,3),VLOOKUP(K39,'17 лет'!$Q$4:$S$74,3)))))))</f>
        <v>40</v>
      </c>
      <c r="M39" s="59">
        <v>125</v>
      </c>
      <c r="N39" s="59">
        <f>IF((D39&lt;=11),VLOOKUP(M39,'11 лет'!$P$4:$S$74,4),IF((D39=12),VLOOKUP(M39,'12 лет'!$P$4:$S$74,4),IF((D39=13),VLOOKUP(M39,'13 лет'!$R$4:$U$74,4),IF((D39=14),VLOOKUP(M39,'14 лет'!$R$4:$U$74,4),IF((D39=15),VLOOKUP(M39,'15 лет'!$P$4:$S$74,4),IF((D39=16),VLOOKUP(M39,'16 лет'!$P$4:$S$74,4),VLOOKUP(M39,'17 лет'!$P$4:$S$74,4)))))))</f>
        <v>12</v>
      </c>
      <c r="O39" s="59">
        <v>2</v>
      </c>
      <c r="P39" s="59">
        <f>IF((D39&lt;=11),VLOOKUP(O39,'11 лет'!$O$4:$S$74,5),IF((D39=12),VLOOKUP(O39,'12 лет'!$O$4:$S$74,5),IF((D39=13),VLOOKUP(O39,'13 лет'!$Q$4:$U$74,5),IF((D39=14),VLOOKUP(O39,'14 лет'!$Q$4:$U$74,5),IF((D39=15),VLOOKUP(O39,'15 лет'!$O$4:$S$74,5),IF((D39=16),VLOOKUP(O39,'16 лет'!$O$4:$S$74,5),VLOOKUP(O39,'17 лет'!$O$4:$S$74,5)))))))</f>
        <v>4</v>
      </c>
      <c r="Q39" s="59">
        <v>1</v>
      </c>
      <c r="R39" s="59">
        <f>IF((D39&lt;=11),VLOOKUP(Q39,'11 лет'!$R$4:$S$74,2),IF((D39=12),VLOOKUP(Q39,'12 лет'!$R$4:$S$74,2),IF((D39=13),VLOOKUP(Q39,'13 лет'!$T$4:$U$74,2),IF((D39=14),VLOOKUP(Q39,'14 лет'!$T$4:$U$74,2),IF((D39=15),VLOOKUP(Q39,'15 лет'!$R$4:$S$74,2),IF((D39=16),VLOOKUP(Q39,'16 лет'!$R$4:$S$74,2),VLOOKUP(Q39,'17 лет'!$R$4:$S$74,2)))))))</f>
        <v>5</v>
      </c>
      <c r="S39" s="59">
        <f t="shared" si="0"/>
        <v>97</v>
      </c>
      <c r="T39" s="59">
        <v>12</v>
      </c>
    </row>
    <row r="40" spans="1:20" ht="12.75">
      <c r="A40" s="59">
        <v>30</v>
      </c>
      <c r="B40" s="59" t="s">
        <v>358</v>
      </c>
      <c r="C40" s="59" t="s">
        <v>359</v>
      </c>
      <c r="D40" s="59">
        <v>10</v>
      </c>
      <c r="E40" s="59">
        <v>10</v>
      </c>
      <c r="F40" s="59">
        <f>IF((D40&lt;=11),VLOOKUP(E40,'11 лет'!$L$3:$N$75,3),IF((D40=12),VLOOKUP(E40,'12 лет'!$L$3:$N$75,3),IF((D40=13),VLOOKUP(E40,'13 лет'!$M$3:$P$75,4),IF((D40=14),VLOOKUP(E40,'14 лет'!$M$3:$P$75,4),IF((D40=15),VLOOKUP(E40,'15 лет'!$L$3:$N$75,3),IF((D40=16),VLOOKUP(E40,'16 лет'!$L$3:$N$75,3),VLOOKUP(E40,'17 лет'!$L$3:$N$75,3)))))))</f>
        <v>10</v>
      </c>
      <c r="G40" s="62">
        <v>0</v>
      </c>
      <c r="H40" s="59">
        <f>IF((D40&lt;=11),VLOOKUP(G40,'11 лет'!$K$3:$N$75,4),IF((D40=12),VLOOKUP(G40,'12 лет'!$K$3:$N$75,4),IF((D40=13),VLOOKUP(G40,'13 лет'!$L$3:$P$75,5),IF((D40=14),VLOOKUP(G40,'14 лет'!$L$3:$P$75,5),IF((D40=15),VLOOKUP(G40,'15 лет'!$K$3:$N$75,4),IF((D40=16),VLOOKUP(G40,'16 лет'!$K$3:$N$75,4),VLOOKUP(G40,'17 лет'!$K$3:$N$75,4)))))))</f>
        <v>0</v>
      </c>
      <c r="I40" s="59">
        <v>6.4</v>
      </c>
      <c r="J40" s="59">
        <f>IF((D40&lt;=11),VLOOKUP(I40,'11 лет'!$M$3:$N$75,2),IF((D40=12),VLOOKUP(I40,'12 лет'!$M$3:$N$75,2),IF((D40=13),VLOOKUP(I40,'13 лет'!$O$3:$P$75,2),IF((D40=14),VLOOKUP(I40,'14 лет'!$O$3:$P$75,2),IF((D40=15),VLOOKUP(I40,'15 лет'!$M$3:$N$75,2),IF((D40=16),VLOOKUP(I40,'16 лет'!$M$3:$N$75,2),VLOOKUP(I40,'17 лет'!$M$3:$N$75,2)))))))</f>
        <v>17</v>
      </c>
      <c r="K40" s="59">
        <v>24</v>
      </c>
      <c r="L40" s="59">
        <f>IF((D40&lt;=11),VLOOKUP(K40,'11 лет'!$Q$4:$S$74,3),IF((D40=12),VLOOKUP(K40,'12 лет'!$Q$4:$S$74,3),IF((D40=13),VLOOKUP(K40,'13 лет'!$S$4:$U$74,3),IF((D40=14),VLOOKUP(K40,'14 лет'!$S$4:$U$74,3),IF((D40=15),VLOOKUP(K40,'15 лет'!$Q$4:$S$74,3),IF((D40=16),VLOOKUP(K40,'16 лет'!$Q$4:$S$74,3),VLOOKUP(K40,'17 лет'!$Q$4:$S$74,3)))))))</f>
        <v>42</v>
      </c>
      <c r="M40" s="59">
        <v>130</v>
      </c>
      <c r="N40" s="59">
        <f>IF((D40&lt;=11),VLOOKUP(M40,'11 лет'!$P$4:$S$74,4),IF((D40=12),VLOOKUP(M40,'12 лет'!$P$4:$S$74,4),IF((D40=13),VLOOKUP(M40,'13 лет'!$R$4:$U$74,4),IF((D40=14),VLOOKUP(M40,'14 лет'!$R$4:$U$74,4),IF((D40=15),VLOOKUP(M40,'15 лет'!$P$4:$S$74,4),IF((D40=16),VLOOKUP(M40,'16 лет'!$P$4:$S$74,4),VLOOKUP(M40,'17 лет'!$P$4:$S$74,4)))))))</f>
        <v>15</v>
      </c>
      <c r="O40" s="59">
        <v>4</v>
      </c>
      <c r="P40" s="59">
        <f>IF((D40&lt;=11),VLOOKUP(O40,'11 лет'!$O$4:$S$74,5),IF((D40=12),VLOOKUP(O40,'12 лет'!$O$4:$S$74,5),IF((D40=13),VLOOKUP(O40,'13 лет'!$Q$4:$U$74,5),IF((D40=14),VLOOKUP(O40,'14 лет'!$Q$4:$U$74,5),IF((D40=15),VLOOKUP(O40,'15 лет'!$O$4:$S$74,5),IF((D40=16),VLOOKUP(O40,'16 лет'!$O$4:$S$74,5),VLOOKUP(O40,'17 лет'!$O$4:$S$74,5)))))))</f>
        <v>8</v>
      </c>
      <c r="Q40" s="59">
        <v>1</v>
      </c>
      <c r="R40" s="59">
        <f>IF((D40&lt;=11),VLOOKUP(Q40,'11 лет'!$R$4:$S$74,2),IF((D40=12),VLOOKUP(Q40,'12 лет'!$R$4:$S$74,2),IF((D40=13),VLOOKUP(Q40,'13 лет'!$T$4:$U$74,2),IF((D40=14),VLOOKUP(Q40,'14 лет'!$T$4:$U$74,2),IF((D40=15),VLOOKUP(Q40,'15 лет'!$R$4:$S$74,2),IF((D40=16),VLOOKUP(Q40,'16 лет'!$R$4:$S$74,2),VLOOKUP(Q40,'17 лет'!$R$4:$S$74,2)))))))</f>
        <v>5</v>
      </c>
      <c r="S40" s="59">
        <f t="shared" si="0"/>
        <v>97</v>
      </c>
      <c r="T40" s="59">
        <v>11</v>
      </c>
    </row>
    <row r="41" spans="1:20" ht="12.75">
      <c r="A41" s="59">
        <v>31</v>
      </c>
      <c r="B41" s="59" t="s">
        <v>371</v>
      </c>
      <c r="C41" s="59" t="s">
        <v>372</v>
      </c>
      <c r="D41" s="59">
        <v>9</v>
      </c>
      <c r="E41" s="59">
        <v>10</v>
      </c>
      <c r="F41" s="59">
        <f>IF((D41&lt;=11),VLOOKUP(E41,'11 лет'!$L$3:$N$75,3),IF((D41=12),VLOOKUP(E41,'12 лет'!$L$3:$N$75,3),IF((D41=13),VLOOKUP(E41,'13 лет'!$M$3:$P$75,4),IF((D41=14),VLOOKUP(E41,'14 лет'!$M$3:$P$75,4),IF((D41=15),VLOOKUP(E41,'15 лет'!$L$3:$N$75,3),IF((D41=16),VLOOKUP(E41,'16 лет'!$L$3:$N$75,3),VLOOKUP(E41,'17 лет'!$L$3:$N$75,3)))))))</f>
        <v>10</v>
      </c>
      <c r="G41" s="62">
        <v>0</v>
      </c>
      <c r="H41" s="59">
        <f>IF((D41&lt;=11),VLOOKUP(G41,'11 лет'!$K$3:$N$75,4),IF((D41=12),VLOOKUP(G41,'12 лет'!$K$3:$N$75,4),IF((D41=13),VLOOKUP(G41,'13 лет'!$L$3:$P$75,5),IF((D41=14),VLOOKUP(G41,'14 лет'!$L$3:$P$75,5),IF((D41=15),VLOOKUP(G41,'15 лет'!$K$3:$N$75,4),IF((D41=16),VLOOKUP(G41,'16 лет'!$K$3:$N$75,4),VLOOKUP(G41,'17 лет'!$K$3:$N$75,4)))))))</f>
        <v>0</v>
      </c>
      <c r="I41" s="59">
        <v>6.4</v>
      </c>
      <c r="J41" s="59">
        <f>IF((D41&lt;=11),VLOOKUP(I41,'11 лет'!$M$3:$N$75,2),IF((D41=12),VLOOKUP(I41,'12 лет'!$M$3:$N$75,2),IF((D41=13),VLOOKUP(I41,'13 лет'!$O$3:$P$75,2),IF((D41=14),VLOOKUP(I41,'14 лет'!$O$3:$P$75,2),IF((D41=15),VLOOKUP(I41,'15 лет'!$M$3:$N$75,2),IF((D41=16),VLOOKUP(I41,'16 лет'!$M$3:$N$75,2),VLOOKUP(I41,'17 лет'!$M$3:$N$75,2)))))))</f>
        <v>17</v>
      </c>
      <c r="K41" s="59">
        <v>24</v>
      </c>
      <c r="L41" s="59">
        <f>IF((D41&lt;=11),VLOOKUP(K41,'11 лет'!$Q$4:$S$74,3),IF((D41=12),VLOOKUP(K41,'12 лет'!$Q$4:$S$74,3),IF((D41=13),VLOOKUP(K41,'13 лет'!$S$4:$U$74,3),IF((D41=14),VLOOKUP(K41,'14 лет'!$S$4:$U$74,3),IF((D41=15),VLOOKUP(K41,'15 лет'!$Q$4:$S$74,3),IF((D41=16),VLOOKUP(K41,'16 лет'!$Q$4:$S$74,3),VLOOKUP(K41,'17 лет'!$Q$4:$S$74,3)))))))</f>
        <v>42</v>
      </c>
      <c r="M41" s="59">
        <v>130</v>
      </c>
      <c r="N41" s="59">
        <f>IF((D41&lt;=11),VLOOKUP(M41,'11 лет'!$P$4:$S$74,4),IF((D41=12),VLOOKUP(M41,'12 лет'!$P$4:$S$74,4),IF((D41=13),VLOOKUP(M41,'13 лет'!$R$4:$U$74,4),IF((D41=14),VLOOKUP(M41,'14 лет'!$R$4:$U$74,4),IF((D41=15),VLOOKUP(M41,'15 лет'!$P$4:$S$74,4),IF((D41=16),VLOOKUP(M41,'16 лет'!$P$4:$S$74,4),VLOOKUP(M41,'17 лет'!$P$4:$S$74,4)))))))</f>
        <v>15</v>
      </c>
      <c r="O41" s="59">
        <v>4</v>
      </c>
      <c r="P41" s="59">
        <f>IF((D41&lt;=11),VLOOKUP(O41,'11 лет'!$O$4:$S$74,5),IF((D41=12),VLOOKUP(O41,'12 лет'!$O$4:$S$74,5),IF((D41=13),VLOOKUP(O41,'13 лет'!$Q$4:$U$74,5),IF((D41=14),VLOOKUP(O41,'14 лет'!$Q$4:$U$74,5),IF((D41=15),VLOOKUP(O41,'15 лет'!$O$4:$S$74,5),IF((D41=16),VLOOKUP(O41,'16 лет'!$O$4:$S$74,5),VLOOKUP(O41,'17 лет'!$O$4:$S$74,5)))))))</f>
        <v>8</v>
      </c>
      <c r="Q41" s="59">
        <v>1</v>
      </c>
      <c r="R41" s="59">
        <f>IF((D41&lt;=11),VLOOKUP(Q41,'11 лет'!$R$4:$S$74,2),IF((D41=12),VLOOKUP(Q41,'12 лет'!$R$4:$S$74,2),IF((D41=13),VLOOKUP(Q41,'13 лет'!$T$4:$U$74,2),IF((D41=14),VLOOKUP(Q41,'14 лет'!$T$4:$U$74,2),IF((D41=15),VLOOKUP(Q41,'15 лет'!$R$4:$S$74,2),IF((D41=16),VLOOKUP(Q41,'16 лет'!$R$4:$S$74,2),VLOOKUP(Q41,'17 лет'!$R$4:$S$74,2)))))))</f>
        <v>5</v>
      </c>
      <c r="S41" s="59">
        <f t="shared" si="0"/>
        <v>97</v>
      </c>
      <c r="T41" s="59">
        <v>10</v>
      </c>
    </row>
    <row r="42" spans="1:20" ht="12.75">
      <c r="A42" s="59">
        <v>32</v>
      </c>
      <c r="B42" s="59" t="s">
        <v>338</v>
      </c>
      <c r="C42" s="59" t="s">
        <v>339</v>
      </c>
      <c r="D42" s="59">
        <v>10</v>
      </c>
      <c r="E42" s="59">
        <v>10.5</v>
      </c>
      <c r="F42" s="59">
        <f>IF((D42&lt;=11),VLOOKUP(E42,'11 лет'!$L$3:$N$75,3),IF((D42=12),VLOOKUP(E42,'12 лет'!$L$3:$N$75,3),IF((D42=13),VLOOKUP(E42,'13 лет'!$M$3:$P$75,4),IF((D42=14),VLOOKUP(E42,'14 лет'!$M$3:$P$75,4),IF((D42=15),VLOOKUP(E42,'15 лет'!$L$3:$N$75,3),IF((D42=16),VLOOKUP(E42,'16 лет'!$L$3:$N$75,3),VLOOKUP(E42,'17 лет'!$L$3:$N$75,3)))))))</f>
        <v>4</v>
      </c>
      <c r="G42" s="62">
        <v>0</v>
      </c>
      <c r="H42" s="59">
        <f>IF((D42&lt;=11),VLOOKUP(G42,'11 лет'!$K$3:$N$75,4),IF((D42=12),VLOOKUP(G42,'12 лет'!$K$3:$N$75,4),IF((D42=13),VLOOKUP(G42,'13 лет'!$L$3:$P$75,5),IF((D42=14),VLOOKUP(G42,'14 лет'!$L$3:$P$75,5),IF((D42=15),VLOOKUP(G42,'15 лет'!$K$3:$N$75,4),IF((D42=16),VLOOKUP(G42,'16 лет'!$K$3:$N$75,4),VLOOKUP(G42,'17 лет'!$K$3:$N$75,4)))))))</f>
        <v>0</v>
      </c>
      <c r="I42" s="59">
        <v>6</v>
      </c>
      <c r="J42" s="59">
        <f>IF((D42&lt;=11),VLOOKUP(I42,'11 лет'!$M$3:$N$75,2),IF((D42=12),VLOOKUP(I42,'12 лет'!$M$3:$N$75,2),IF((D42=13),VLOOKUP(I42,'13 лет'!$O$3:$P$75,2),IF((D42=14),VLOOKUP(I42,'14 лет'!$O$3:$P$75,2),IF((D42=15),VLOOKUP(I42,'15 лет'!$M$3:$N$75,2),IF((D42=16),VLOOKUP(I42,'16 лет'!$M$3:$N$75,2),VLOOKUP(I42,'17 лет'!$M$3:$N$75,2)))))))</f>
        <v>31</v>
      </c>
      <c r="K42" s="59">
        <v>25</v>
      </c>
      <c r="L42" s="59">
        <f>IF((D42&lt;=11),VLOOKUP(K42,'11 лет'!$Q$4:$S$74,3),IF((D42=12),VLOOKUP(K42,'12 лет'!$Q$4:$S$74,3),IF((D42=13),VLOOKUP(K42,'13 лет'!$S$4:$U$74,3),IF((D42=14),VLOOKUP(K42,'14 лет'!$S$4:$U$74,3),IF((D42=15),VLOOKUP(K42,'15 лет'!$Q$4:$S$74,3),IF((D42=16),VLOOKUP(K42,'16 лет'!$Q$4:$S$74,3),VLOOKUP(K42,'17 лет'!$Q$4:$S$74,3)))))))</f>
        <v>44</v>
      </c>
      <c r="M42" s="59">
        <v>125</v>
      </c>
      <c r="N42" s="59">
        <f>IF((D42&lt;=11),VLOOKUP(M42,'11 лет'!$P$4:$S$74,4),IF((D42=12),VLOOKUP(M42,'12 лет'!$P$4:$S$74,4),IF((D42=13),VLOOKUP(M42,'13 лет'!$R$4:$U$74,4),IF((D42=14),VLOOKUP(M42,'14 лет'!$R$4:$U$74,4),IF((D42=15),VLOOKUP(M42,'15 лет'!$P$4:$S$74,4),IF((D42=16),VLOOKUP(M42,'16 лет'!$P$4:$S$74,4),VLOOKUP(M42,'17 лет'!$P$4:$S$74,4)))))))</f>
        <v>12</v>
      </c>
      <c r="O42" s="59">
        <v>2</v>
      </c>
      <c r="P42" s="59">
        <f>IF((D42&lt;=11),VLOOKUP(O42,'11 лет'!$O$4:$S$74,5),IF((D42=12),VLOOKUP(O42,'12 лет'!$O$4:$S$74,5),IF((D42=13),VLOOKUP(O42,'13 лет'!$Q$4:$U$74,5),IF((D42=14),VLOOKUP(O42,'14 лет'!$Q$4:$U$74,5),IF((D42=15),VLOOKUP(O42,'15 лет'!$O$4:$S$74,5),IF((D42=16),VLOOKUP(O42,'16 лет'!$O$4:$S$74,5),VLOOKUP(O42,'17 лет'!$O$4:$S$74,5)))))))</f>
        <v>4</v>
      </c>
      <c r="Q42" s="59">
        <v>0</v>
      </c>
      <c r="R42" s="59">
        <f>IF((D42&lt;=11),VLOOKUP(Q42,'11 лет'!$R$4:$S$74,2),IF((D42=12),VLOOKUP(Q42,'12 лет'!$R$4:$S$74,2),IF((D42=13),VLOOKUP(Q42,'13 лет'!$T$4:$U$74,2),IF((D42=14),VLOOKUP(Q42,'14 лет'!$T$4:$U$74,2),IF((D42=15),VLOOKUP(Q42,'15 лет'!$R$4:$S$74,2),IF((D42=16),VLOOKUP(Q42,'16 лет'!$R$4:$S$74,2),VLOOKUP(Q42,'17 лет'!$R$4:$S$74,2)))))))</f>
        <v>3</v>
      </c>
      <c r="S42" s="59">
        <f t="shared" si="0"/>
        <v>98</v>
      </c>
      <c r="T42" s="59">
        <v>9</v>
      </c>
    </row>
    <row r="43" spans="1:20" ht="12.75">
      <c r="A43" s="59">
        <v>33</v>
      </c>
      <c r="B43" s="59" t="s">
        <v>346</v>
      </c>
      <c r="C43" s="59" t="s">
        <v>347</v>
      </c>
      <c r="D43" s="59">
        <v>10</v>
      </c>
      <c r="E43" s="59">
        <v>9.3</v>
      </c>
      <c r="F43" s="59">
        <f>IF((D43&lt;=11),VLOOKUP(E43,'11 лет'!$L$3:$N$75,3),IF((D43=12),VLOOKUP(E43,'12 лет'!$L$3:$N$75,3),IF((D43=13),VLOOKUP(E43,'13 лет'!$M$3:$P$75,4),IF((D43=14),VLOOKUP(E43,'14 лет'!$M$3:$P$75,4),IF((D43=15),VLOOKUP(E43,'15 лет'!$L$3:$N$75,3),IF((D43=16),VLOOKUP(E43,'16 лет'!$L$3:$N$75,3),VLOOKUP(E43,'17 лет'!$L$3:$N$75,3)))))))</f>
        <v>25</v>
      </c>
      <c r="G43" s="62">
        <v>0</v>
      </c>
      <c r="H43" s="59">
        <f>IF((D43&lt;=11),VLOOKUP(G43,'11 лет'!$K$3:$N$75,4),IF((D43=12),VLOOKUP(G43,'12 лет'!$K$3:$N$75,4),IF((D43=13),VLOOKUP(G43,'13 лет'!$L$3:$P$75,5),IF((D43=14),VLOOKUP(G43,'14 лет'!$L$3:$P$75,5),IF((D43=15),VLOOKUP(G43,'15 лет'!$K$3:$N$75,4),IF((D43=16),VLOOKUP(G43,'16 лет'!$K$3:$N$75,4),VLOOKUP(G43,'17 лет'!$K$3:$N$75,4)))))))</f>
        <v>0</v>
      </c>
      <c r="I43" s="59">
        <v>6.3</v>
      </c>
      <c r="J43" s="59">
        <f>IF((D43&lt;=11),VLOOKUP(I43,'11 лет'!$M$3:$N$75,2),IF((D43=12),VLOOKUP(I43,'12 лет'!$M$3:$N$75,2),IF((D43=13),VLOOKUP(I43,'13 лет'!$O$3:$P$75,2),IF((D43=14),VLOOKUP(I43,'14 лет'!$O$3:$P$75,2),IF((D43=15),VLOOKUP(I43,'15 лет'!$M$3:$N$75,2),IF((D43=16),VLOOKUP(I43,'16 лет'!$M$3:$N$75,2),VLOOKUP(I43,'17 лет'!$M$3:$N$75,2)))))))</f>
        <v>20</v>
      </c>
      <c r="K43" s="59">
        <v>25</v>
      </c>
      <c r="L43" s="59">
        <f>IF((D43&lt;=11),VLOOKUP(K43,'11 лет'!$Q$4:$S$74,3),IF((D43=12),VLOOKUP(K43,'12 лет'!$Q$4:$S$74,3),IF((D43=13),VLOOKUP(K43,'13 лет'!$S$4:$U$74,3),IF((D43=14),VLOOKUP(K43,'14 лет'!$S$4:$U$74,3),IF((D43=15),VLOOKUP(K43,'15 лет'!$Q$4:$S$74,3),IF((D43=16),VLOOKUP(K43,'16 лет'!$Q$4:$S$74,3),VLOOKUP(K43,'17 лет'!$Q$4:$S$74,3)))))))</f>
        <v>44</v>
      </c>
      <c r="M43" s="59">
        <v>100</v>
      </c>
      <c r="N43" s="59">
        <f>IF((D43&lt;=11),VLOOKUP(M43,'11 лет'!$P$4:$S$74,4),IF((D43=12),VLOOKUP(M43,'12 лет'!$P$4:$S$74,4),IF((D43=13),VLOOKUP(M43,'13 лет'!$R$4:$U$74,4),IF((D43=14),VLOOKUP(M43,'14 лет'!$R$4:$U$74,4),IF((D43=15),VLOOKUP(M43,'15 лет'!$P$4:$S$74,4),IF((D43=16),VLOOKUP(M43,'16 лет'!$P$4:$S$74,4),VLOOKUP(M43,'17 лет'!$P$4:$S$74,4)))))))</f>
        <v>1</v>
      </c>
      <c r="O43" s="59">
        <v>3</v>
      </c>
      <c r="P43" s="59">
        <f>IF((D43&lt;=11),VLOOKUP(O43,'11 лет'!$O$4:$S$74,5),IF((D43=12),VLOOKUP(O43,'12 лет'!$O$4:$S$74,5),IF((D43=13),VLOOKUP(O43,'13 лет'!$Q$4:$U$74,5),IF((D43=14),VLOOKUP(O43,'14 лет'!$Q$4:$U$74,5),IF((D43=15),VLOOKUP(O43,'15 лет'!$O$4:$S$74,5),IF((D43=16),VLOOKUP(O43,'16 лет'!$O$4:$S$74,5),VLOOKUP(O43,'17 лет'!$O$4:$S$74,5)))))))</f>
        <v>6</v>
      </c>
      <c r="Q43" s="59">
        <v>-1</v>
      </c>
      <c r="R43" s="59">
        <f>IF((D43&lt;=11),VLOOKUP(Q43,'11 лет'!$R$4:$S$74,2),IF((D43=12),VLOOKUP(Q43,'12 лет'!$R$4:$S$74,2),IF((D43=13),VLOOKUP(Q43,'13 лет'!$T$4:$U$74,2),IF((D43=14),VLOOKUP(Q43,'14 лет'!$T$4:$U$74,2),IF((D43=15),VLOOKUP(Q43,'15 лет'!$R$4:$S$74,2),IF((D43=16),VLOOKUP(Q43,'16 лет'!$R$4:$S$74,2),VLOOKUP(Q43,'17 лет'!$R$4:$S$74,2)))))))</f>
        <v>2</v>
      </c>
      <c r="S43" s="59">
        <f t="shared" si="0"/>
        <v>98</v>
      </c>
      <c r="T43" s="59">
        <v>8</v>
      </c>
    </row>
    <row r="44" spans="1:20" ht="12.75">
      <c r="A44" s="59">
        <v>34</v>
      </c>
      <c r="B44" s="59" t="s">
        <v>267</v>
      </c>
      <c r="C44" s="59" t="s">
        <v>268</v>
      </c>
      <c r="D44" s="59">
        <v>10</v>
      </c>
      <c r="E44" s="59">
        <v>9.9</v>
      </c>
      <c r="F44" s="59">
        <f>IF((D44&lt;=11),VLOOKUP(E44,'11 лет'!$L$3:$N$75,3),IF((D44=12),VLOOKUP(E44,'12 лет'!$L$3:$N$75,3),IF((D44=13),VLOOKUP(E44,'13 лет'!$M$3:$P$75,4),IF((D44=14),VLOOKUP(E44,'14 лет'!$M$3:$P$75,4),IF((D44=15),VLOOKUP(E44,'15 лет'!$L$3:$N$75,3),IF((D44=16),VLOOKUP(E44,'16 лет'!$L$3:$N$75,3),VLOOKUP(E44,'17 лет'!$L$3:$N$75,3)))))))</f>
        <v>12</v>
      </c>
      <c r="G44" s="62">
        <v>0</v>
      </c>
      <c r="H44" s="59">
        <f>IF((D44&lt;=11),VLOOKUP(G44,'11 лет'!$K$3:$N$75,4),IF((D44=12),VLOOKUP(G44,'12 лет'!$K$3:$N$75,4),IF((D44=13),VLOOKUP(G44,'13 лет'!$L$3:$P$75,5),IF((D44=14),VLOOKUP(G44,'14 лет'!$L$3:$P$75,5),IF((D44=15),VLOOKUP(G44,'15 лет'!$K$3:$N$75,4),IF((D44=16),VLOOKUP(G44,'16 лет'!$K$3:$N$75,4),VLOOKUP(G44,'17 лет'!$K$3:$N$75,4)))))))</f>
        <v>0</v>
      </c>
      <c r="I44" s="59">
        <v>6.3</v>
      </c>
      <c r="J44" s="59">
        <f>IF((D44&lt;=11),VLOOKUP(I44,'11 лет'!$M$3:$N$75,2),IF((D44=12),VLOOKUP(I44,'12 лет'!$M$3:$N$75,2),IF((D44=13),VLOOKUP(I44,'13 лет'!$O$3:$P$75,2),IF((D44=14),VLOOKUP(I44,'14 лет'!$O$3:$P$75,2),IF((D44=15),VLOOKUP(I44,'15 лет'!$M$3:$N$75,2),IF((D44=16),VLOOKUP(I44,'16 лет'!$M$3:$N$75,2),VLOOKUP(I44,'17 лет'!$M$3:$N$75,2)))))))</f>
        <v>20</v>
      </c>
      <c r="K44" s="59">
        <v>25</v>
      </c>
      <c r="L44" s="59">
        <f>IF((D44&lt;=11),VLOOKUP(K44,'11 лет'!$Q$4:$S$74,3),IF((D44=12),VLOOKUP(K44,'12 лет'!$Q$4:$S$74,3),IF((D44=13),VLOOKUP(K44,'13 лет'!$S$4:$U$74,3),IF((D44=14),VLOOKUP(K44,'14 лет'!$S$4:$U$74,3),IF((D44=15),VLOOKUP(K44,'15 лет'!$Q$4:$S$74,3),IF((D44=16),VLOOKUP(K44,'16 лет'!$Q$4:$S$74,3),VLOOKUP(K44,'17 лет'!$Q$4:$S$74,3)))))))</f>
        <v>44</v>
      </c>
      <c r="M44" s="59">
        <v>130</v>
      </c>
      <c r="N44" s="59">
        <f>IF((D44&lt;=11),VLOOKUP(M44,'11 лет'!$P$4:$S$74,4),IF((D44=12),VLOOKUP(M44,'12 лет'!$P$4:$S$74,4),IF((D44=13),VLOOKUP(M44,'13 лет'!$R$4:$U$74,4),IF((D44=14),VLOOKUP(M44,'14 лет'!$R$4:$U$74,4),IF((D44=15),VLOOKUP(M44,'15 лет'!$P$4:$S$74,4),IF((D44=16),VLOOKUP(M44,'16 лет'!$P$4:$S$74,4),VLOOKUP(M44,'17 лет'!$P$4:$S$74,4)))))))</f>
        <v>15</v>
      </c>
      <c r="O44" s="59">
        <v>3</v>
      </c>
      <c r="P44" s="59">
        <f>IF((D44&lt;=11),VLOOKUP(O44,'11 лет'!$O$4:$S$74,5),IF((D44=12),VLOOKUP(O44,'12 лет'!$O$4:$S$74,5),IF((D44=13),VLOOKUP(O44,'13 лет'!$Q$4:$U$74,5),IF((D44=14),VLOOKUP(O44,'14 лет'!$Q$4:$U$74,5),IF((D44=15),VLOOKUP(O44,'15 лет'!$O$4:$S$74,5),IF((D44=16),VLOOKUP(O44,'16 лет'!$O$4:$S$74,5),VLOOKUP(O44,'17 лет'!$O$4:$S$74,5)))))))</f>
        <v>6</v>
      </c>
      <c r="Q44" s="59">
        <v>0</v>
      </c>
      <c r="R44" s="59">
        <f>IF((D44&lt;=11),VLOOKUP(Q44,'11 лет'!$R$4:$S$74,2),IF((D44=12),VLOOKUP(Q44,'12 лет'!$R$4:$S$74,2),IF((D44=13),VLOOKUP(Q44,'13 лет'!$T$4:$U$74,2),IF((D44=14),VLOOKUP(Q44,'14 лет'!$T$4:$U$74,2),IF((D44=15),VLOOKUP(Q44,'15 лет'!$R$4:$S$74,2),IF((D44=16),VLOOKUP(Q44,'16 лет'!$R$4:$S$74,2),VLOOKUP(Q44,'17 лет'!$R$4:$S$74,2)))))))</f>
        <v>3</v>
      </c>
      <c r="S44" s="59">
        <f t="shared" si="0"/>
        <v>100</v>
      </c>
      <c r="T44" s="59">
        <v>7</v>
      </c>
    </row>
    <row r="45" spans="1:20" ht="12.75">
      <c r="A45" s="59">
        <v>35</v>
      </c>
      <c r="B45" s="59" t="s">
        <v>261</v>
      </c>
      <c r="C45" s="59" t="s">
        <v>262</v>
      </c>
      <c r="D45" s="59">
        <v>10</v>
      </c>
      <c r="E45" s="59">
        <v>9.8</v>
      </c>
      <c r="F45" s="59">
        <f>IF((D45&lt;=11),VLOOKUP(E45,'11 лет'!$L$3:$N$75,3),IF((D45=12),VLOOKUP(E45,'12 лет'!$L$3:$N$75,3),IF((D45=13),VLOOKUP(E45,'13 лет'!$M$3:$P$75,4),IF((D45=14),VLOOKUP(E45,'14 лет'!$M$3:$P$75,4),IF((D45=15),VLOOKUP(E45,'15 лет'!$L$3:$N$75,3),IF((D45=16),VLOOKUP(E45,'16 лет'!$L$3:$N$75,3),VLOOKUP(E45,'17 лет'!$L$3:$N$75,3)))))))</f>
        <v>14</v>
      </c>
      <c r="G45" s="62">
        <v>0</v>
      </c>
      <c r="H45" s="59">
        <f>IF((D45&lt;=11),VLOOKUP(G45,'11 лет'!$K$3:$N$75,4),IF((D45=12),VLOOKUP(G45,'12 лет'!$K$3:$N$75,4),IF((D45=13),VLOOKUP(G45,'13 лет'!$L$3:$P$75,5),IF((D45=14),VLOOKUP(G45,'14 лет'!$L$3:$P$75,5),IF((D45=15),VLOOKUP(G45,'15 лет'!$K$3:$N$75,4),IF((D45=16),VLOOKUP(G45,'16 лет'!$K$3:$N$75,4),VLOOKUP(G45,'17 лет'!$K$3:$N$75,4)))))))</f>
        <v>0</v>
      </c>
      <c r="I45" s="59">
        <v>6.2</v>
      </c>
      <c r="J45" s="59">
        <f>IF((D45&lt;=11),VLOOKUP(I45,'11 лет'!$M$3:$N$75,2),IF((D45=12),VLOOKUP(I45,'12 лет'!$M$3:$N$75,2),IF((D45=13),VLOOKUP(I45,'13 лет'!$O$3:$P$75,2),IF((D45=14),VLOOKUP(I45,'14 лет'!$O$3:$P$75,2),IF((D45=15),VLOOKUP(I45,'15 лет'!$M$3:$N$75,2),IF((D45=16),VLOOKUP(I45,'16 лет'!$M$3:$N$75,2),VLOOKUP(I45,'17 лет'!$M$3:$N$75,2)))))))</f>
        <v>23</v>
      </c>
      <c r="K45" s="59">
        <v>30</v>
      </c>
      <c r="L45" s="59">
        <f>IF((D45&lt;=11),VLOOKUP(K45,'11 лет'!$Q$4:$S$74,3),IF((D45=12),VLOOKUP(K45,'12 лет'!$Q$4:$S$74,3),IF((D45=13),VLOOKUP(K45,'13 лет'!$S$4:$U$74,3),IF((D45=14),VLOOKUP(K45,'14 лет'!$S$4:$U$74,3),IF((D45=15),VLOOKUP(K45,'15 лет'!$Q$4:$S$74,3),IF((D45=16),VLOOKUP(K45,'16 лет'!$Q$4:$S$74,3),VLOOKUP(K45,'17 лет'!$Q$4:$S$74,3)))))))</f>
        <v>56</v>
      </c>
      <c r="M45" s="59">
        <v>115</v>
      </c>
      <c r="N45" s="59">
        <f>IF((D45&lt;=11),VLOOKUP(M45,'11 лет'!$P$4:$S$74,4),IF((D45=12),VLOOKUP(M45,'12 лет'!$P$4:$S$74,4),IF((D45=13),VLOOKUP(M45,'13 лет'!$R$4:$U$74,4),IF((D45=14),VLOOKUP(M45,'14 лет'!$R$4:$U$74,4),IF((D45=15),VLOOKUP(M45,'15 лет'!$P$4:$S$74,4),IF((D45=16),VLOOKUP(M45,'16 лет'!$P$4:$S$74,4),VLOOKUP(M45,'17 лет'!$P$4:$S$74,4)))))))</f>
        <v>7</v>
      </c>
      <c r="O45" s="59">
        <v>0</v>
      </c>
      <c r="P45" s="59">
        <f>IF((D45&lt;=11),VLOOKUP(O45,'11 лет'!$O$4:$S$74,5),IF((D45=12),VLOOKUP(O45,'12 лет'!$O$4:$S$74,5),IF((D45=13),VLOOKUP(O45,'13 лет'!$Q$4:$U$74,5),IF((D45=14),VLOOKUP(O45,'14 лет'!$Q$4:$U$74,5),IF((D45=15),VLOOKUP(O45,'15 лет'!$O$4:$S$74,5),IF((D45=16),VLOOKUP(O45,'16 лет'!$O$4:$S$74,5),VLOOKUP(O45,'17 лет'!$O$4:$S$74,5)))))))</f>
        <v>0</v>
      </c>
      <c r="Q45" s="59">
        <v>-2</v>
      </c>
      <c r="R45" s="59">
        <f>IF((D45&lt;=11),VLOOKUP(Q45,'11 лет'!$R$4:$S$74,2),IF((D45=12),VLOOKUP(Q45,'12 лет'!$R$4:$S$74,2),IF((D45=13),VLOOKUP(Q45,'13 лет'!$T$4:$U$74,2),IF((D45=14),VLOOKUP(Q45,'14 лет'!$T$4:$U$74,2),IF((D45=15),VLOOKUP(Q45,'15 лет'!$R$4:$S$74,2),IF((D45=16),VLOOKUP(Q45,'16 лет'!$R$4:$S$74,2),VLOOKUP(Q45,'17 лет'!$R$4:$S$74,2)))))))</f>
        <v>1</v>
      </c>
      <c r="S45" s="59">
        <f t="shared" si="0"/>
        <v>101</v>
      </c>
      <c r="T45" s="59">
        <v>6</v>
      </c>
    </row>
    <row r="46" spans="1:20" ht="12.75">
      <c r="A46" s="59">
        <v>36</v>
      </c>
      <c r="B46" s="59" t="s">
        <v>356</v>
      </c>
      <c r="C46" s="59" t="s">
        <v>357</v>
      </c>
      <c r="D46" s="59">
        <v>10</v>
      </c>
      <c r="E46" s="59">
        <v>9.9</v>
      </c>
      <c r="F46" s="59">
        <f>IF((D46&lt;=11),VLOOKUP(E46,'11 лет'!$L$3:$N$75,3),IF((D46=12),VLOOKUP(E46,'12 лет'!$L$3:$N$75,3),IF((D46=13),VLOOKUP(E46,'13 лет'!$M$3:$P$75,4),IF((D46=14),VLOOKUP(E46,'14 лет'!$M$3:$P$75,4),IF((D46=15),VLOOKUP(E46,'15 лет'!$L$3:$N$75,3),IF((D46=16),VLOOKUP(E46,'16 лет'!$L$3:$N$75,3),VLOOKUP(E46,'17 лет'!$L$3:$N$75,3)))))))</f>
        <v>12</v>
      </c>
      <c r="G46" s="62">
        <v>0</v>
      </c>
      <c r="H46" s="59">
        <f>IF((D46&lt;=11),VLOOKUP(G46,'11 лет'!$K$3:$N$75,4),IF((D46=12),VLOOKUP(G46,'12 лет'!$K$3:$N$75,4),IF((D46=13),VLOOKUP(G46,'13 лет'!$L$3:$P$75,5),IF((D46=14),VLOOKUP(G46,'14 лет'!$L$3:$P$75,5),IF((D46=15),VLOOKUP(G46,'15 лет'!$K$3:$N$75,4),IF((D46=16),VLOOKUP(G46,'16 лет'!$K$3:$N$75,4),VLOOKUP(G46,'17 лет'!$K$3:$N$75,4)))))))</f>
        <v>0</v>
      </c>
      <c r="I46" s="59">
        <v>6.2</v>
      </c>
      <c r="J46" s="59">
        <f>IF((D46&lt;=11),VLOOKUP(I46,'11 лет'!$M$3:$N$75,2),IF((D46=12),VLOOKUP(I46,'12 лет'!$M$3:$N$75,2),IF((D46=13),VLOOKUP(I46,'13 лет'!$O$3:$P$75,2),IF((D46=14),VLOOKUP(I46,'14 лет'!$O$3:$P$75,2),IF((D46=15),VLOOKUP(I46,'15 лет'!$M$3:$N$75,2),IF((D46=16),VLOOKUP(I46,'16 лет'!$M$3:$N$75,2),VLOOKUP(I46,'17 лет'!$M$3:$N$75,2)))))))</f>
        <v>23</v>
      </c>
      <c r="K46" s="59">
        <v>30</v>
      </c>
      <c r="L46" s="59">
        <f>IF((D46&lt;=11),VLOOKUP(K46,'11 лет'!$Q$4:$S$74,3),IF((D46=12),VLOOKUP(K46,'12 лет'!$Q$4:$S$74,3),IF((D46=13),VLOOKUP(K46,'13 лет'!$S$4:$U$74,3),IF((D46=14),VLOOKUP(K46,'14 лет'!$S$4:$U$74,3),IF((D46=15),VLOOKUP(K46,'15 лет'!$Q$4:$S$74,3),IF((D46=16),VLOOKUP(K46,'16 лет'!$Q$4:$S$74,3),VLOOKUP(K46,'17 лет'!$Q$4:$S$74,3)))))))</f>
        <v>56</v>
      </c>
      <c r="M46" s="59">
        <v>120</v>
      </c>
      <c r="N46" s="59">
        <f>IF((D46&lt;=11),VLOOKUP(M46,'11 лет'!$P$4:$S$74,4),IF((D46=12),VLOOKUP(M46,'12 лет'!$P$4:$S$74,4),IF((D46=13),VLOOKUP(M46,'13 лет'!$R$4:$U$74,4),IF((D46=14),VLOOKUP(M46,'14 лет'!$R$4:$U$74,4),IF((D46=15),VLOOKUP(M46,'15 лет'!$P$4:$S$74,4),IF((D46=16),VLOOKUP(M46,'16 лет'!$P$4:$S$74,4),VLOOKUP(M46,'17 лет'!$P$4:$S$74,4)))))))</f>
        <v>10</v>
      </c>
      <c r="O46" s="59">
        <v>0</v>
      </c>
      <c r="P46" s="59">
        <f>IF((D46&lt;=11),VLOOKUP(O46,'11 лет'!$O$4:$S$74,5),IF((D46=12),VLOOKUP(O46,'12 лет'!$O$4:$S$74,5),IF((D46=13),VLOOKUP(O46,'13 лет'!$Q$4:$U$74,5),IF((D46=14),VLOOKUP(O46,'14 лет'!$Q$4:$U$74,5),IF((D46=15),VLOOKUP(O46,'15 лет'!$O$4:$S$74,5),IF((D46=16),VLOOKUP(O46,'16 лет'!$O$4:$S$74,5),VLOOKUP(O46,'17 лет'!$O$4:$S$74,5)))))))</f>
        <v>0</v>
      </c>
      <c r="Q46" s="59">
        <v>-2</v>
      </c>
      <c r="R46" s="59">
        <f>IF((D46&lt;=11),VLOOKUP(Q46,'11 лет'!$R$4:$S$74,2),IF((D46=12),VLOOKUP(Q46,'12 лет'!$R$4:$S$74,2),IF((D46=13),VLOOKUP(Q46,'13 лет'!$T$4:$U$74,2),IF((D46=14),VLOOKUP(Q46,'14 лет'!$T$4:$U$74,2),IF((D46=15),VLOOKUP(Q46,'15 лет'!$R$4:$S$74,2),IF((D46=16),VLOOKUP(Q46,'16 лет'!$R$4:$S$74,2),VLOOKUP(Q46,'17 лет'!$R$4:$S$74,2)))))))</f>
        <v>1</v>
      </c>
      <c r="S46" s="59">
        <f t="shared" si="0"/>
        <v>102</v>
      </c>
      <c r="T46" s="59">
        <v>5</v>
      </c>
    </row>
    <row r="47" spans="1:20" ht="12.75">
      <c r="A47" s="59">
        <v>37</v>
      </c>
      <c r="B47" s="59" t="s">
        <v>370</v>
      </c>
      <c r="C47" s="59" t="s">
        <v>251</v>
      </c>
      <c r="D47" s="59">
        <v>10</v>
      </c>
      <c r="E47" s="59">
        <v>9.9</v>
      </c>
      <c r="F47" s="59">
        <f>IF((D47&lt;=11),VLOOKUP(E47,'11 лет'!$L$3:$N$75,3),IF((D47=12),VLOOKUP(E47,'12 лет'!$L$3:$N$75,3),IF((D47=13),VLOOKUP(E47,'13 лет'!$M$3:$P$75,4),IF((D47=14),VLOOKUP(E47,'14 лет'!$M$3:$P$75,4),IF((D47=15),VLOOKUP(E47,'15 лет'!$L$3:$N$75,3),IF((D47=16),VLOOKUP(E47,'16 лет'!$L$3:$N$75,3),VLOOKUP(E47,'17 лет'!$L$3:$N$75,3)))))))</f>
        <v>12</v>
      </c>
      <c r="G47" s="62">
        <v>0</v>
      </c>
      <c r="H47" s="59">
        <f>IF((D47&lt;=11),VLOOKUP(G47,'11 лет'!$K$3:$N$75,4),IF((D47=12),VLOOKUP(G47,'12 лет'!$K$3:$N$75,4),IF((D47=13),VLOOKUP(G47,'13 лет'!$L$3:$P$75,5),IF((D47=14),VLOOKUP(G47,'14 лет'!$L$3:$P$75,5),IF((D47=15),VLOOKUP(G47,'15 лет'!$K$3:$N$75,4),IF((D47=16),VLOOKUP(G47,'16 лет'!$K$3:$N$75,4),VLOOKUP(G47,'17 лет'!$K$3:$N$75,4)))))))</f>
        <v>0</v>
      </c>
      <c r="I47" s="59">
        <v>6.2</v>
      </c>
      <c r="J47" s="59">
        <f>IF((D47&lt;=11),VLOOKUP(I47,'11 лет'!$M$3:$N$75,2),IF((D47=12),VLOOKUP(I47,'12 лет'!$M$3:$N$75,2),IF((D47=13),VLOOKUP(I47,'13 лет'!$O$3:$P$75,2),IF((D47=14),VLOOKUP(I47,'14 лет'!$O$3:$P$75,2),IF((D47=15),VLOOKUP(I47,'15 лет'!$M$3:$N$75,2),IF((D47=16),VLOOKUP(I47,'16 лет'!$M$3:$N$75,2),VLOOKUP(I47,'17 лет'!$M$3:$N$75,2)))))))</f>
        <v>23</v>
      </c>
      <c r="K47" s="59">
        <v>30</v>
      </c>
      <c r="L47" s="59">
        <f>IF((D47&lt;=11),VLOOKUP(K47,'11 лет'!$Q$4:$S$74,3),IF((D47=12),VLOOKUP(K47,'12 лет'!$Q$4:$S$74,3),IF((D47=13),VLOOKUP(K47,'13 лет'!$S$4:$U$74,3),IF((D47=14),VLOOKUP(K47,'14 лет'!$S$4:$U$74,3),IF((D47=15),VLOOKUP(K47,'15 лет'!$Q$4:$S$74,3),IF((D47=16),VLOOKUP(K47,'16 лет'!$Q$4:$S$74,3),VLOOKUP(K47,'17 лет'!$Q$4:$S$74,3)))))))</f>
        <v>56</v>
      </c>
      <c r="M47" s="59">
        <v>120</v>
      </c>
      <c r="N47" s="59">
        <f>IF((D47&lt;=11),VLOOKUP(M47,'11 лет'!$P$4:$S$74,4),IF((D47=12),VLOOKUP(M47,'12 лет'!$P$4:$S$74,4),IF((D47=13),VLOOKUP(M47,'13 лет'!$R$4:$U$74,4),IF((D47=14),VLOOKUP(M47,'14 лет'!$R$4:$U$74,4),IF((D47=15),VLOOKUP(M47,'15 лет'!$P$4:$S$74,4),IF((D47=16),VLOOKUP(M47,'16 лет'!$P$4:$S$74,4),VLOOKUP(M47,'17 лет'!$P$4:$S$74,4)))))))</f>
        <v>10</v>
      </c>
      <c r="O47" s="59">
        <v>0</v>
      </c>
      <c r="P47" s="59">
        <f>IF((D47&lt;=11),VLOOKUP(O47,'11 лет'!$O$4:$S$74,5),IF((D47=12),VLOOKUP(O47,'12 лет'!$O$4:$S$74,5),IF((D47=13),VLOOKUP(O47,'13 лет'!$Q$4:$U$74,5),IF((D47=14),VLOOKUP(O47,'14 лет'!$Q$4:$U$74,5),IF((D47=15),VLOOKUP(O47,'15 лет'!$O$4:$S$74,5),IF((D47=16),VLOOKUP(O47,'16 лет'!$O$4:$S$74,5),VLOOKUP(O47,'17 лет'!$O$4:$S$74,5)))))))</f>
        <v>0</v>
      </c>
      <c r="Q47" s="59">
        <v>-2</v>
      </c>
      <c r="R47" s="59">
        <f>IF((D47&lt;=11),VLOOKUP(Q47,'11 лет'!$R$4:$S$74,2),IF((D47=12),VLOOKUP(Q47,'12 лет'!$R$4:$S$74,2),IF((D47=13),VLOOKUP(Q47,'13 лет'!$T$4:$U$74,2),IF((D47=14),VLOOKUP(Q47,'14 лет'!$T$4:$U$74,2),IF((D47=15),VLOOKUP(Q47,'15 лет'!$R$4:$S$74,2),IF((D47=16),VLOOKUP(Q47,'16 лет'!$R$4:$S$74,2),VLOOKUP(Q47,'17 лет'!$R$4:$S$74,2)))))))</f>
        <v>1</v>
      </c>
      <c r="S47" s="59">
        <f t="shared" si="0"/>
        <v>102</v>
      </c>
      <c r="T47" s="59">
        <v>4</v>
      </c>
    </row>
    <row r="48" spans="1:20" ht="12.75">
      <c r="A48" s="59">
        <v>38</v>
      </c>
      <c r="B48" s="59" t="s">
        <v>385</v>
      </c>
      <c r="C48" s="59" t="s">
        <v>251</v>
      </c>
      <c r="D48" s="59">
        <v>10</v>
      </c>
      <c r="E48" s="59">
        <v>9.9</v>
      </c>
      <c r="F48" s="59">
        <f>IF((D48&lt;=11),VLOOKUP(E48,'11 лет'!$L$3:$N$75,3),IF((D48=12),VLOOKUP(E48,'12 лет'!$L$3:$N$75,3),IF((D48=13),VLOOKUP(E48,'13 лет'!$M$3:$P$75,4),IF((D48=14),VLOOKUP(E48,'14 лет'!$M$3:$P$75,4),IF((D48=15),VLOOKUP(E48,'15 лет'!$L$3:$N$75,3),IF((D48=16),VLOOKUP(E48,'16 лет'!$L$3:$N$75,3),VLOOKUP(E48,'17 лет'!$L$3:$N$75,3)))))))</f>
        <v>12</v>
      </c>
      <c r="G48" s="62">
        <v>0</v>
      </c>
      <c r="H48" s="59">
        <f>IF((D48&lt;=11),VLOOKUP(G48,'11 лет'!$K$3:$N$75,4),IF((D48=12),VLOOKUP(G48,'12 лет'!$K$3:$N$75,4),IF((D48=13),VLOOKUP(G48,'13 лет'!$L$3:$P$75,5),IF((D48=14),VLOOKUP(G48,'14 лет'!$L$3:$P$75,5),IF((D48=15),VLOOKUP(G48,'15 лет'!$K$3:$N$75,4),IF((D48=16),VLOOKUP(G48,'16 лет'!$K$3:$N$75,4),VLOOKUP(G48,'17 лет'!$K$3:$N$75,4)))))))</f>
        <v>0</v>
      </c>
      <c r="I48" s="59">
        <v>6.4</v>
      </c>
      <c r="J48" s="59">
        <f>IF((D48&lt;=11),VLOOKUP(I48,'11 лет'!$M$3:$N$75,2),IF((D48=12),VLOOKUP(I48,'12 лет'!$M$3:$N$75,2),IF((D48=13),VLOOKUP(I48,'13 лет'!$O$3:$P$75,2),IF((D48=14),VLOOKUP(I48,'14 лет'!$O$3:$P$75,2),IF((D48=15),VLOOKUP(I48,'15 лет'!$M$3:$N$75,2),IF((D48=16),VLOOKUP(I48,'16 лет'!$M$3:$N$75,2),VLOOKUP(I48,'17 лет'!$M$3:$N$75,2)))))))</f>
        <v>17</v>
      </c>
      <c r="K48" s="59">
        <v>30</v>
      </c>
      <c r="L48" s="59">
        <f>IF((D48&lt;=11),VLOOKUP(K48,'11 лет'!$Q$4:$S$74,3),IF((D48=12),VLOOKUP(K48,'12 лет'!$Q$4:$S$74,3),IF((D48=13),VLOOKUP(K48,'13 лет'!$S$4:$U$74,3),IF((D48=14),VLOOKUP(K48,'14 лет'!$S$4:$U$74,3),IF((D48=15),VLOOKUP(K48,'15 лет'!$Q$4:$S$74,3),IF((D48=16),VLOOKUP(K48,'16 лет'!$Q$4:$S$74,3),VLOOKUP(K48,'17 лет'!$Q$4:$S$74,3)))))))</f>
        <v>56</v>
      </c>
      <c r="M48" s="59">
        <v>120</v>
      </c>
      <c r="N48" s="59">
        <f>IF((D48&lt;=11),VLOOKUP(M48,'11 лет'!$P$4:$S$74,4),IF((D48=12),VLOOKUP(M48,'12 лет'!$P$4:$S$74,4),IF((D48=13),VLOOKUP(M48,'13 лет'!$R$4:$U$74,4),IF((D48=14),VLOOKUP(M48,'14 лет'!$R$4:$U$74,4),IF((D48=15),VLOOKUP(M48,'15 лет'!$P$4:$S$74,4),IF((D48=16),VLOOKUP(M48,'16 лет'!$P$4:$S$74,4),VLOOKUP(M48,'17 лет'!$P$4:$S$74,4)))))))</f>
        <v>10</v>
      </c>
      <c r="O48" s="59">
        <v>0</v>
      </c>
      <c r="P48" s="59">
        <f>IF((D48&lt;=11),VLOOKUP(O48,'11 лет'!$O$4:$S$74,5),IF((D48=12),VLOOKUP(O48,'12 лет'!$O$4:$S$74,5),IF((D48=13),VLOOKUP(O48,'13 лет'!$Q$4:$U$74,5),IF((D48=14),VLOOKUP(O48,'14 лет'!$Q$4:$U$74,5),IF((D48=15),VLOOKUP(O48,'15 лет'!$O$4:$S$74,5),IF((D48=16),VLOOKUP(O48,'16 лет'!$O$4:$S$74,5),VLOOKUP(O48,'17 лет'!$O$4:$S$74,5)))))))</f>
        <v>0</v>
      </c>
      <c r="Q48" s="59">
        <v>3</v>
      </c>
      <c r="R48" s="59">
        <f>IF((D48&lt;=11),VLOOKUP(Q48,'11 лет'!$R$4:$S$74,2),IF((D48=12),VLOOKUP(Q48,'12 лет'!$R$4:$S$74,2),IF((D48=13),VLOOKUP(Q48,'13 лет'!$T$4:$U$74,2),IF((D48=14),VLOOKUP(Q48,'14 лет'!$T$4:$U$74,2),IF((D48=15),VLOOKUP(Q48,'15 лет'!$R$4:$S$74,2),IF((D48=16),VLOOKUP(Q48,'16 лет'!$R$4:$S$74,2),VLOOKUP(Q48,'17 лет'!$R$4:$S$74,2)))))))</f>
        <v>9</v>
      </c>
      <c r="S48" s="59">
        <f t="shared" si="0"/>
        <v>104</v>
      </c>
      <c r="T48" s="59">
        <v>3</v>
      </c>
    </row>
    <row r="49" spans="1:20" ht="12.75">
      <c r="A49" s="59">
        <v>39</v>
      </c>
      <c r="B49" s="59" t="s">
        <v>265</v>
      </c>
      <c r="C49" s="59" t="s">
        <v>266</v>
      </c>
      <c r="D49" s="59">
        <v>10</v>
      </c>
      <c r="E49" s="59">
        <v>10.4</v>
      </c>
      <c r="F49" s="59">
        <f>IF((D49&lt;=11),VLOOKUP(E49,'11 лет'!$L$3:$N$75,3),IF((D49=12),VLOOKUP(E49,'12 лет'!$L$3:$N$75,3),IF((D49=13),VLOOKUP(E49,'13 лет'!$M$3:$P$75,4),IF((D49=14),VLOOKUP(E49,'14 лет'!$M$3:$P$75,4),IF((D49=15),VLOOKUP(E49,'15 лет'!$L$3:$N$75,3),IF((D49=16),VLOOKUP(E49,'16 лет'!$L$3:$N$75,3),VLOOKUP(E49,'17 лет'!$L$3:$N$75,3)))))))</f>
        <v>5</v>
      </c>
      <c r="G49" s="62">
        <v>0</v>
      </c>
      <c r="H49" s="59">
        <f>IF((D49&lt;=11),VLOOKUP(G49,'11 лет'!$K$3:$N$75,4),IF((D49=12),VLOOKUP(G49,'12 лет'!$K$3:$N$75,4),IF((D49=13),VLOOKUP(G49,'13 лет'!$L$3:$P$75,5),IF((D49=14),VLOOKUP(G49,'14 лет'!$L$3:$P$75,5),IF((D49=15),VLOOKUP(G49,'15 лет'!$K$3:$N$75,4),IF((D49=16),VLOOKUP(G49,'16 лет'!$K$3:$N$75,4),VLOOKUP(G49,'17 лет'!$K$3:$N$75,4)))))))</f>
        <v>0</v>
      </c>
      <c r="I49" s="59">
        <v>6</v>
      </c>
      <c r="J49" s="59">
        <f>IF((D49&lt;=11),VLOOKUP(I49,'11 лет'!$M$3:$N$75,2),IF((D49=12),VLOOKUP(I49,'12 лет'!$M$3:$N$75,2),IF((D49=13),VLOOKUP(I49,'13 лет'!$O$3:$P$75,2),IF((D49=14),VLOOKUP(I49,'14 лет'!$O$3:$P$75,2),IF((D49=15),VLOOKUP(I49,'15 лет'!$M$3:$N$75,2),IF((D49=16),VLOOKUP(I49,'16 лет'!$M$3:$N$75,2),VLOOKUP(I49,'17 лет'!$M$3:$N$75,2)))))))</f>
        <v>31</v>
      </c>
      <c r="K49" s="59">
        <v>27</v>
      </c>
      <c r="L49" s="59">
        <f>IF((D49&lt;=11),VLOOKUP(K49,'11 лет'!$Q$4:$S$74,3),IF((D49=12),VLOOKUP(K49,'12 лет'!$Q$4:$S$74,3),IF((D49=13),VLOOKUP(K49,'13 лет'!$S$4:$U$74,3),IF((D49=14),VLOOKUP(K49,'14 лет'!$S$4:$U$74,3),IF((D49=15),VLOOKUP(K49,'15 лет'!$Q$4:$S$74,3),IF((D49=16),VLOOKUP(K49,'16 лет'!$Q$4:$S$74,3),VLOOKUP(K49,'17 лет'!$Q$4:$S$74,3)))))))</f>
        <v>50</v>
      </c>
      <c r="M49" s="59">
        <v>125</v>
      </c>
      <c r="N49" s="59">
        <f>IF((D49&lt;=11),VLOOKUP(M49,'11 лет'!$P$4:$S$74,4),IF((D49=12),VLOOKUP(M49,'12 лет'!$P$4:$S$74,4),IF((D49=13),VLOOKUP(M49,'13 лет'!$R$4:$U$74,4),IF((D49=14),VLOOKUP(M49,'14 лет'!$R$4:$U$74,4),IF((D49=15),VLOOKUP(M49,'15 лет'!$P$4:$S$74,4),IF((D49=16),VLOOKUP(M49,'16 лет'!$P$4:$S$74,4),VLOOKUP(M49,'17 лет'!$P$4:$S$74,4)))))))</f>
        <v>12</v>
      </c>
      <c r="O49" s="59">
        <v>1</v>
      </c>
      <c r="P49" s="59">
        <f>IF((D49&lt;=11),VLOOKUP(O49,'11 лет'!$O$4:$S$74,5),IF((D49=12),VLOOKUP(O49,'12 лет'!$O$4:$S$74,5),IF((D49=13),VLOOKUP(O49,'13 лет'!$Q$4:$U$74,5),IF((D49=14),VLOOKUP(O49,'14 лет'!$Q$4:$U$74,5),IF((D49=15),VLOOKUP(O49,'15 лет'!$O$4:$S$74,5),IF((D49=16),VLOOKUP(O49,'16 лет'!$O$4:$S$74,5),VLOOKUP(O49,'17 лет'!$O$4:$S$74,5)))))))</f>
        <v>2</v>
      </c>
      <c r="Q49" s="59">
        <v>1</v>
      </c>
      <c r="R49" s="59">
        <f>IF((D49&lt;=11),VLOOKUP(Q49,'11 лет'!$R$4:$S$74,2),IF((D49=12),VLOOKUP(Q49,'12 лет'!$R$4:$S$74,2),IF((D49=13),VLOOKUP(Q49,'13 лет'!$T$4:$U$74,2),IF((D49=14),VLOOKUP(Q49,'14 лет'!$T$4:$U$74,2),IF((D49=15),VLOOKUP(Q49,'15 лет'!$R$4:$S$74,2),IF((D49=16),VLOOKUP(Q49,'16 лет'!$R$4:$S$74,2),VLOOKUP(Q49,'17 лет'!$R$4:$S$74,2)))))))</f>
        <v>5</v>
      </c>
      <c r="S49" s="59">
        <f t="shared" si="0"/>
        <v>105</v>
      </c>
      <c r="T49" s="59">
        <v>2</v>
      </c>
    </row>
    <row r="50" spans="1:20" ht="12.75">
      <c r="A50" s="59">
        <v>40</v>
      </c>
      <c r="B50" s="59" t="s">
        <v>258</v>
      </c>
      <c r="C50" s="60" t="s">
        <v>244</v>
      </c>
      <c r="D50" s="59">
        <v>10</v>
      </c>
      <c r="E50" s="59">
        <v>10.3</v>
      </c>
      <c r="F50" s="59">
        <f>IF((D50&lt;=11),VLOOKUP(E50,'11 лет'!$L$3:$N$75,3),IF((D50=12),VLOOKUP(E50,'12 лет'!$L$3:$N$75,3),IF((D50=13),VLOOKUP(E50,'13 лет'!$M$3:$P$75,4),IF((D50=14),VLOOKUP(E50,'14 лет'!$M$3:$P$75,4),IF((D50=15),VLOOKUP(E50,'15 лет'!$L$3:$N$75,3),IF((D50=16),VLOOKUP(E50,'16 лет'!$L$3:$N$75,3),VLOOKUP(E50,'17 лет'!$L$3:$N$75,3)))))))</f>
        <v>6</v>
      </c>
      <c r="G50" s="62">
        <v>0</v>
      </c>
      <c r="H50" s="59">
        <f>IF((D50&lt;=11),VLOOKUP(G50,'11 лет'!$K$3:$N$75,4),IF((D50=12),VLOOKUP(G50,'12 лет'!$K$3:$N$75,4),IF((D50=13),VLOOKUP(G50,'13 лет'!$L$3:$P$75,5),IF((D50=14),VLOOKUP(G50,'14 лет'!$L$3:$P$75,5),IF((D50=15),VLOOKUP(G50,'15 лет'!$K$3:$N$75,4),IF((D50=16),VLOOKUP(G50,'16 лет'!$K$3:$N$75,4),VLOOKUP(G50,'17 лет'!$K$3:$N$75,4)))))))</f>
        <v>0</v>
      </c>
      <c r="I50" s="59">
        <v>5.9</v>
      </c>
      <c r="J50" s="59">
        <f>IF((D50&lt;=11),VLOOKUP(I50,'11 лет'!$M$3:$N$75,2),IF((D50=12),VLOOKUP(I50,'12 лет'!$M$3:$N$75,2),IF((D50=13),VLOOKUP(I50,'13 лет'!$O$3:$P$75,2),IF((D50=14),VLOOKUP(I50,'14 лет'!$O$3:$P$75,2),IF((D50=15),VLOOKUP(I50,'15 лет'!$M$3:$N$75,2),IF((D50=16),VLOOKUP(I50,'16 лет'!$M$3:$N$75,2),VLOOKUP(I50,'17 лет'!$M$3:$N$75,2)))))))</f>
        <v>35</v>
      </c>
      <c r="K50" s="59">
        <v>26</v>
      </c>
      <c r="L50" s="59">
        <f>IF((D50&lt;=11),VLOOKUP(K50,'11 лет'!$Q$4:$S$74,3),IF((D50=12),VLOOKUP(K50,'12 лет'!$Q$4:$S$74,3),IF((D50=13),VLOOKUP(K50,'13 лет'!$S$4:$U$74,3),IF((D50=14),VLOOKUP(K50,'14 лет'!$S$4:$U$74,3),IF((D50=15),VLOOKUP(K50,'15 лет'!$Q$4:$S$74,3),IF((D50=16),VLOOKUP(K50,'16 лет'!$Q$4:$S$74,3),VLOOKUP(K50,'17 лет'!$Q$4:$S$74,3)))))))</f>
        <v>47</v>
      </c>
      <c r="M50" s="59">
        <v>120</v>
      </c>
      <c r="N50" s="59">
        <f>IF((D50&lt;=11),VLOOKUP(M50,'11 лет'!$P$4:$S$74,4),IF((D50=12),VLOOKUP(M50,'12 лет'!$P$4:$S$74,4),IF((D50=13),VLOOKUP(M50,'13 лет'!$R$4:$U$74,4),IF((D50=14),VLOOKUP(M50,'14 лет'!$R$4:$U$74,4),IF((D50=15),VLOOKUP(M50,'15 лет'!$P$4:$S$74,4),IF((D50=16),VLOOKUP(M50,'16 лет'!$P$4:$S$74,4),VLOOKUP(M50,'17 лет'!$P$4:$S$74,4)))))))</f>
        <v>10</v>
      </c>
      <c r="O50" s="59">
        <v>1</v>
      </c>
      <c r="P50" s="59">
        <f>IF((D50&lt;=11),VLOOKUP(O50,'11 лет'!$O$4:$S$74,5),IF((D50=12),VLOOKUP(O50,'12 лет'!$O$4:$S$74,5),IF((D50=13),VLOOKUP(O50,'13 лет'!$Q$4:$U$74,5),IF((D50=14),VLOOKUP(O50,'14 лет'!$Q$4:$U$74,5),IF((D50=15),VLOOKUP(O50,'15 лет'!$O$4:$S$74,5),IF((D50=16),VLOOKUP(O50,'16 лет'!$O$4:$S$74,5),VLOOKUP(O50,'17 лет'!$O$4:$S$74,5)))))))</f>
        <v>2</v>
      </c>
      <c r="Q50" s="59">
        <v>3</v>
      </c>
      <c r="R50" s="59">
        <f>IF((D50&lt;=11),VLOOKUP(Q50,'11 лет'!$R$4:$S$74,2),IF((D50=12),VLOOKUP(Q50,'12 лет'!$R$4:$S$74,2),IF((D50=13),VLOOKUP(Q50,'13 лет'!$T$4:$U$74,2),IF((D50=14),VLOOKUP(Q50,'14 лет'!$T$4:$U$74,2),IF((D50=15),VLOOKUP(Q50,'15 лет'!$R$4:$S$74,2),IF((D50=16),VLOOKUP(Q50,'16 лет'!$R$4:$S$74,2),VLOOKUP(Q50,'17 лет'!$R$4:$S$74,2)))))))</f>
        <v>9</v>
      </c>
      <c r="S50" s="59">
        <f t="shared" si="0"/>
        <v>109</v>
      </c>
      <c r="T50" s="59">
        <v>1</v>
      </c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5" customHeight="1"/>
  <cols>
    <col min="1" max="9" width="8.00390625" style="2" customWidth="1"/>
    <col min="10" max="10" width="4.851562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>
        <v>3.1</v>
      </c>
      <c r="B5" s="18">
        <v>7.1</v>
      </c>
      <c r="C5" s="19">
        <v>4.6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ht="15">
      <c r="A6" s="23">
        <v>3.1001</v>
      </c>
      <c r="B6" s="18">
        <v>7.2</v>
      </c>
      <c r="C6" s="19">
        <v>4.65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</v>
      </c>
      <c r="L6" s="19">
        <v>7.6</v>
      </c>
      <c r="M6" s="19">
        <v>4.85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ht="15">
      <c r="A7" s="23">
        <v>3.1301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3.2901</v>
      </c>
      <c r="L7" s="19">
        <v>7.65</v>
      </c>
      <c r="M7" s="19">
        <v>4.9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ht="15">
      <c r="A8" s="23">
        <v>3.1601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3.3301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ht="15">
      <c r="A9" s="23">
        <v>3.1901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3.3701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ht="15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3.4101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ht="15">
      <c r="A11" s="23">
        <v>3.2501</v>
      </c>
      <c r="B11" s="18">
        <v>7.5</v>
      </c>
      <c r="C11" s="19">
        <v>4.88</v>
      </c>
      <c r="D11" s="20">
        <v>64</v>
      </c>
      <c r="E11" s="19">
        <v>0.6000000000000001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3.4501</v>
      </c>
      <c r="L11" s="19">
        <v>7.85</v>
      </c>
      <c r="M11" s="19">
        <v>5.1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ht="15">
      <c r="A12" s="23">
        <v>3.2801</v>
      </c>
      <c r="B12" s="18">
        <v>7.55</v>
      </c>
      <c r="C12" s="19">
        <v>4.9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ht="15">
      <c r="A13" s="23">
        <v>3.3101</v>
      </c>
      <c r="B13" s="18">
        <v>7.6</v>
      </c>
      <c r="C13" s="19">
        <v>4.94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ht="15">
      <c r="A14" s="23">
        <v>3.3401</v>
      </c>
      <c r="B14" s="18">
        <v>7.65</v>
      </c>
      <c r="C14" s="19">
        <v>4.98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3.5401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ht="15">
      <c r="A15" s="23">
        <v>3.3701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</v>
      </c>
      <c r="L15" s="19">
        <v>8.05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ht="15">
      <c r="A16" s="23">
        <v>3.4001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4.0001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ht="15">
      <c r="A17" s="23">
        <v>3.4201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ht="15">
      <c r="A18" s="23">
        <v>3.4401</v>
      </c>
      <c r="B18" s="18">
        <v>7.76</v>
      </c>
      <c r="C18" s="19">
        <v>5.1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</v>
      </c>
      <c r="L18" s="19">
        <v>8.2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ht="15">
      <c r="A19" s="23">
        <v>3.4601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4.0901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ht="15">
      <c r="A20" s="23">
        <v>3.4801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</v>
      </c>
      <c r="I20" s="21">
        <v>16</v>
      </c>
      <c r="J20" s="22"/>
      <c r="K20" s="23">
        <v>4.1201</v>
      </c>
      <c r="L20" s="19">
        <v>8.3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ht="15">
      <c r="A21" s="23">
        <v>3.5001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2.3</v>
      </c>
      <c r="I21" s="21">
        <v>17</v>
      </c>
      <c r="J21" s="22"/>
      <c r="K21" s="23">
        <v>4.1501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ht="15">
      <c r="A22" s="23">
        <v>3.5201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4.1701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ht="15">
      <c r="A23" s="23">
        <v>3.5401</v>
      </c>
      <c r="B23" s="18">
        <v>7.92</v>
      </c>
      <c r="C23" s="19">
        <v>5.26</v>
      </c>
      <c r="D23" s="20">
        <v>52</v>
      </c>
      <c r="E23" s="19">
        <v>2.2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</v>
      </c>
      <c r="L23" s="19">
        <v>8.45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ht="15">
      <c r="A24" s="23">
        <v>3.5601</v>
      </c>
      <c r="B24" s="18">
        <v>7.93</v>
      </c>
      <c r="C24" s="19">
        <v>5.28</v>
      </c>
      <c r="D24" s="20">
        <v>51</v>
      </c>
      <c r="E24" s="19">
        <v>2.3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4.2101</v>
      </c>
      <c r="L24" s="19">
        <v>8.46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ht="15">
      <c r="A25" s="23">
        <v>3.5801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ht="15">
      <c r="A26" s="23">
        <v>4.0001</v>
      </c>
      <c r="B26" s="18">
        <v>8.04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4.2501</v>
      </c>
      <c r="L26" s="19">
        <v>8.55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ht="15">
      <c r="A27" s="23">
        <v>4.0101</v>
      </c>
      <c r="B27" s="18">
        <v>8.05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</v>
      </c>
      <c r="I27" s="21">
        <v>23</v>
      </c>
      <c r="J27" s="22"/>
      <c r="K27" s="23">
        <v>4.2601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ht="15">
      <c r="A28" s="23">
        <v>4.0201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ht="15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ht="15">
      <c r="A30" s="23">
        <v>4.0401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4.2901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ht="15">
      <c r="A31" s="23">
        <v>4.0501</v>
      </c>
      <c r="B31" s="18">
        <v>8.12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4.3001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ht="15">
      <c r="A32" s="23">
        <v>4.0601</v>
      </c>
      <c r="B32" s="18">
        <v>8.13</v>
      </c>
      <c r="C32" s="19">
        <v>5.44</v>
      </c>
      <c r="D32" s="20">
        <v>43</v>
      </c>
      <c r="E32" s="19">
        <v>4.4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</v>
      </c>
      <c r="L32" s="19">
        <v>8.7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ht="15">
      <c r="A33" s="23">
        <v>4.0801</v>
      </c>
      <c r="B33" s="18">
        <v>8.2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4.3401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ht="15">
      <c r="A34" s="23">
        <v>4.1001</v>
      </c>
      <c r="B34" s="18">
        <v>8.21</v>
      </c>
      <c r="C34" s="19">
        <v>5.48</v>
      </c>
      <c r="D34" s="20">
        <v>41</v>
      </c>
      <c r="E34" s="19">
        <v>5.1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ht="15">
      <c r="A35" s="23">
        <v>4.1201</v>
      </c>
      <c r="B35" s="18">
        <v>8.22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4.3801</v>
      </c>
      <c r="L35" s="19">
        <v>8.8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ht="15">
      <c r="A36" s="23">
        <v>4.1401</v>
      </c>
      <c r="B36" s="18">
        <v>8.3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ht="15">
      <c r="A37" s="23">
        <v>4.1601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4.4201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ht="15">
      <c r="A38" s="23">
        <v>4.1801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ht="15">
      <c r="A39" s="23">
        <v>4.2001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4.4601</v>
      </c>
      <c r="L39" s="19">
        <v>8.95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ht="15">
      <c r="A40" s="23">
        <v>4.2201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</v>
      </c>
      <c r="L40" s="19">
        <v>8.96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ht="15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4.5001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ht="15">
      <c r="A42" s="23">
        <v>4.2701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ht="15">
      <c r="A43" s="23">
        <v>4.3001</v>
      </c>
      <c r="B43" s="18">
        <v>8.55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ht="15">
      <c r="A44" s="23">
        <v>4.3301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4.5901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ht="15">
      <c r="A45" s="23">
        <v>4.3601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9.7</v>
      </c>
      <c r="I45" s="21">
        <v>41</v>
      </c>
      <c r="J45" s="22"/>
      <c r="K45" s="23">
        <v>5.0201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ht="15">
      <c r="A46" s="23">
        <v>4.3901</v>
      </c>
      <c r="B46" s="18">
        <v>8.7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5.0501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ht="15">
      <c r="A47" s="23">
        <v>4.4201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5.0801</v>
      </c>
      <c r="L47" s="19">
        <v>9.2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ht="15">
      <c r="A48" s="23">
        <v>4.4501</v>
      </c>
      <c r="B48" s="18">
        <v>8.8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ht="15">
      <c r="A49" s="23">
        <v>4.4801</v>
      </c>
      <c r="B49" s="18">
        <v>8.88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ht="15">
      <c r="A50" s="23">
        <v>4.5101</v>
      </c>
      <c r="B50" s="18">
        <v>8.9</v>
      </c>
      <c r="C50" s="19">
        <v>5.94</v>
      </c>
      <c r="D50" s="20">
        <v>25</v>
      </c>
      <c r="E50" s="19">
        <v>8.2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5.1701</v>
      </c>
      <c r="L50" s="19">
        <v>9.3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ht="15">
      <c r="A51" s="23">
        <v>4.5501</v>
      </c>
      <c r="B51" s="18">
        <v>8.99</v>
      </c>
      <c r="C51" s="19">
        <v>5.98</v>
      </c>
      <c r="D51" s="20">
        <v>24</v>
      </c>
      <c r="E51" s="19">
        <v>8.3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5.2001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ht="15">
      <c r="A52" s="23">
        <v>4.5901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</v>
      </c>
      <c r="S52" s="21">
        <v>48</v>
      </c>
    </row>
    <row r="53" spans="1:19" ht="15">
      <c r="A53" s="23">
        <v>5.0301</v>
      </c>
      <c r="B53" s="18">
        <v>9.05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ht="15">
      <c r="A54" s="23">
        <v>5.0701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</v>
      </c>
      <c r="L54" s="19">
        <v>9.45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ht="15">
      <c r="A55" s="23">
        <v>5.1101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ht="15">
      <c r="A56" s="23">
        <v>5.1501</v>
      </c>
      <c r="B56" s="18">
        <v>9.2</v>
      </c>
      <c r="C56" s="19">
        <v>6.14</v>
      </c>
      <c r="D56" s="20">
        <v>19</v>
      </c>
      <c r="E56" s="19">
        <v>9.2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</v>
      </c>
      <c r="L56" s="19">
        <v>9.55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</v>
      </c>
      <c r="S56" s="21">
        <v>52</v>
      </c>
    </row>
    <row r="57" spans="1:19" ht="15">
      <c r="A57" s="23">
        <v>5.1901</v>
      </c>
      <c r="B57" s="18">
        <v>9.22</v>
      </c>
      <c r="C57" s="19">
        <v>6.18</v>
      </c>
      <c r="D57" s="20">
        <v>18</v>
      </c>
      <c r="E57" s="19">
        <v>9.3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ht="15">
      <c r="A58" s="23">
        <v>5.2301</v>
      </c>
      <c r="B58" s="18">
        <v>9.3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ht="15">
      <c r="A59" s="23">
        <v>5.2701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</v>
      </c>
      <c r="L59" s="19">
        <v>9.7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ht="15">
      <c r="A60" s="23">
        <v>5.3101</v>
      </c>
      <c r="B60" s="18">
        <v>9.4</v>
      </c>
      <c r="C60" s="19">
        <v>6.28</v>
      </c>
      <c r="D60" s="20">
        <v>15</v>
      </c>
      <c r="E60" s="19">
        <v>10.2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ht="15">
      <c r="A61" s="23">
        <v>5.3501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6.0001</v>
      </c>
      <c r="L61" s="19">
        <v>9.8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ht="15">
      <c r="A62" s="23">
        <v>5.3901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6.0401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ht="15">
      <c r="A63" s="23">
        <v>5.4301</v>
      </c>
      <c r="B63" s="18">
        <v>9.55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6.0801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ht="15">
      <c r="A64" s="23">
        <v>5.4701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6.1201</v>
      </c>
      <c r="L64" s="19">
        <v>9.95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ht="15">
      <c r="A65" s="23">
        <v>5.5101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6.1601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ht="15">
      <c r="A66" s="23">
        <v>5.5501</v>
      </c>
      <c r="B66" s="18">
        <v>9.7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6.2001</v>
      </c>
      <c r="L66" s="19">
        <v>10.05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ht="15">
      <c r="A67" s="23">
        <v>6.0001</v>
      </c>
      <c r="B67" s="18">
        <v>9.8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6.2501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ht="15">
      <c r="A68" s="23">
        <v>6.0501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6.3001</v>
      </c>
      <c r="L68" s="19">
        <v>10.2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ht="15">
      <c r="A69" s="23">
        <v>6.1001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ht="15">
      <c r="A70" s="23">
        <v>6.1501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ht="15">
      <c r="A71" s="23">
        <v>6.2001</v>
      </c>
      <c r="B71" s="18">
        <v>10.2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6.4501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ht="15">
      <c r="A72" s="23">
        <v>6.2501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6.5001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ht="15">
      <c r="A73" s="23">
        <v>6.3001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6.5501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>
      <c r="A74" s="23">
        <v>6.3501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7.0001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>
      <c r="A75" s="26">
        <v>6.4001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7.0501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7109375" defaultRowHeight="15" customHeight="1"/>
  <cols>
    <col min="1" max="9" width="8.00390625" style="2" customWidth="1"/>
    <col min="10" max="10" width="4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34</v>
      </c>
      <c r="B5" s="18">
        <v>6.8</v>
      </c>
      <c r="C5" s="18">
        <v>4.4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39</v>
      </c>
      <c r="L5" s="18">
        <v>7.2</v>
      </c>
      <c r="M5" s="18">
        <v>4.6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ht="15">
      <c r="A6" s="17" t="s">
        <v>35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104</v>
      </c>
      <c r="L6" s="18">
        <v>7.3</v>
      </c>
      <c r="M6" s="18">
        <v>4.65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ht="15">
      <c r="A7" s="17" t="s">
        <v>36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42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ht="15">
      <c r="A8" s="17" t="s">
        <v>37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105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ht="15">
      <c r="A9" s="17" t="s">
        <v>38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45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ht="15">
      <c r="A10" s="17" t="s">
        <v>39</v>
      </c>
      <c r="B10" s="18">
        <v>7.1</v>
      </c>
      <c r="C10" s="18">
        <v>4.6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106</v>
      </c>
      <c r="L10" s="18">
        <v>7.5</v>
      </c>
      <c r="M10" s="18">
        <v>4.85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ht="15">
      <c r="A11" s="17" t="s">
        <v>40</v>
      </c>
      <c r="B11" s="18">
        <v>7.15</v>
      </c>
      <c r="C11" s="18">
        <v>4.64</v>
      </c>
      <c r="D11" s="34">
        <v>64</v>
      </c>
      <c r="E11" s="18">
        <v>0.6000000000000001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48</v>
      </c>
      <c r="L11" s="18">
        <v>7.55</v>
      </c>
      <c r="M11" s="18">
        <v>4.9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ht="15">
      <c r="A12" s="17" t="s">
        <v>41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107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ht="15">
      <c r="A13" s="17" t="s">
        <v>42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51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ht="15">
      <c r="A14" s="17" t="s">
        <v>43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108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ht="15">
      <c r="A15" s="17" t="s">
        <v>44</v>
      </c>
      <c r="B15" s="18">
        <v>7.35</v>
      </c>
      <c r="C15" s="18">
        <v>4.78</v>
      </c>
      <c r="D15" s="34">
        <v>60</v>
      </c>
      <c r="E15" s="18">
        <v>1.1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54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ht="15">
      <c r="A16" s="17" t="s">
        <v>45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57</v>
      </c>
      <c r="L16" s="18">
        <v>7.8</v>
      </c>
      <c r="M16" s="18">
        <v>5.1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ht="15">
      <c r="A17" s="17" t="s">
        <v>46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60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ht="15">
      <c r="A18" s="17" t="s">
        <v>47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109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ht="15">
      <c r="A19" s="17" t="s">
        <v>48</v>
      </c>
      <c r="B19" s="18">
        <v>7.55</v>
      </c>
      <c r="C19" s="18">
        <v>4.9</v>
      </c>
      <c r="D19" s="34">
        <v>56</v>
      </c>
      <c r="E19" s="18">
        <v>2.2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63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ht="15">
      <c r="A20" s="17" t="s">
        <v>49</v>
      </c>
      <c r="B20" s="18">
        <v>7.6</v>
      </c>
      <c r="C20" s="18">
        <v>4.94</v>
      </c>
      <c r="D20" s="34">
        <v>55</v>
      </c>
      <c r="E20" s="18">
        <v>2.3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110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ht="15">
      <c r="A21" s="17" t="s">
        <v>50</v>
      </c>
      <c r="B21" s="18">
        <v>7.65</v>
      </c>
      <c r="C21" s="18">
        <v>4.98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111</v>
      </c>
      <c r="L21" s="18">
        <v>8.05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ht="15">
      <c r="A22" s="17" t="s">
        <v>51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112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ht="15">
      <c r="A23" s="17" t="s">
        <v>52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113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ht="15">
      <c r="A24" s="17" t="s">
        <v>53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114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ht="15">
      <c r="A25" s="17" t="s">
        <v>54</v>
      </c>
      <c r="B25" s="18">
        <v>7.8</v>
      </c>
      <c r="C25" s="18">
        <v>5.1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115</v>
      </c>
      <c r="L25" s="18">
        <v>8.2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ht="15">
      <c r="A26" s="17" t="s">
        <v>55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70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ht="15">
      <c r="A27" s="17" t="s">
        <v>56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116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ht="15">
      <c r="A28" s="17" t="s">
        <v>57</v>
      </c>
      <c r="B28" s="18">
        <v>7.88</v>
      </c>
      <c r="C28" s="18">
        <v>5.16</v>
      </c>
      <c r="D28" s="34">
        <v>47</v>
      </c>
      <c r="E28" s="18">
        <v>4.4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71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ht="15">
      <c r="A29" s="17" t="s">
        <v>58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117</v>
      </c>
      <c r="L29" s="18">
        <v>8.3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ht="15">
      <c r="A30" s="17" t="s">
        <v>59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72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ht="15">
      <c r="A31" s="17" t="s">
        <v>60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118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ht="15">
      <c r="A32" s="17" t="s">
        <v>61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73</v>
      </c>
      <c r="L32" s="18">
        <v>8.37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ht="15">
      <c r="A33" s="17" t="s">
        <v>62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119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ht="15">
      <c r="A34" s="17" t="s">
        <v>63</v>
      </c>
      <c r="B34" s="18">
        <v>8.05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74</v>
      </c>
      <c r="L34" s="18">
        <v>8.45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ht="15">
      <c r="A35" s="17" t="s">
        <v>64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120</v>
      </c>
      <c r="L35" s="18">
        <v>8.46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ht="15">
      <c r="A36" s="17" t="s">
        <v>65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121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ht="15">
      <c r="A37" s="17" t="s">
        <v>66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76</v>
      </c>
      <c r="L37" s="18">
        <v>8.55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ht="15">
      <c r="A38" s="17" t="s">
        <v>67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77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ht="15">
      <c r="A39" s="17" t="s">
        <v>68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78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ht="15">
      <c r="A40" s="17" t="s">
        <v>69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79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ht="15">
      <c r="A41" s="17" t="s">
        <v>70</v>
      </c>
      <c r="B41" s="18">
        <v>8.2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80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ht="15">
      <c r="A42" s="17" t="s">
        <v>71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81</v>
      </c>
      <c r="L42" s="18">
        <v>8.7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ht="15">
      <c r="A43" s="17" t="s">
        <v>72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82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ht="15">
      <c r="A44" s="17" t="s">
        <v>73</v>
      </c>
      <c r="B44" s="18">
        <v>8.3</v>
      </c>
      <c r="C44" s="18">
        <v>5.48</v>
      </c>
      <c r="D44" s="34">
        <v>31</v>
      </c>
      <c r="E44" s="18">
        <v>8.7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83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ht="15">
      <c r="A45" s="17" t="s">
        <v>74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84</v>
      </c>
      <c r="L45" s="18">
        <v>8.8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ht="15">
      <c r="A46" s="17" t="s">
        <v>75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122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ht="15">
      <c r="A47" s="17" t="s">
        <v>76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123</v>
      </c>
      <c r="L47" s="18">
        <v>8.87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</v>
      </c>
      <c r="S47" s="35">
        <v>43</v>
      </c>
    </row>
    <row r="48" spans="1:19" ht="15">
      <c r="A48" s="17" t="s">
        <v>77</v>
      </c>
      <c r="B48" s="18">
        <v>8.45</v>
      </c>
      <c r="C48" s="18">
        <v>5.58</v>
      </c>
      <c r="D48" s="34">
        <v>27</v>
      </c>
      <c r="E48" s="18">
        <v>9.7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124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ht="15">
      <c r="A49" s="17" t="s">
        <v>78</v>
      </c>
      <c r="B49" s="18">
        <v>8.46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87</v>
      </c>
      <c r="L49" s="18">
        <v>8.95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ht="15">
      <c r="A50" s="17" t="s">
        <v>79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125</v>
      </c>
      <c r="L50" s="18">
        <v>8.96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</v>
      </c>
      <c r="S50" s="35">
        <v>46</v>
      </c>
    </row>
    <row r="51" spans="1:19" ht="15">
      <c r="A51" s="17" t="s">
        <v>80</v>
      </c>
      <c r="B51" s="18">
        <v>8.55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126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ht="15">
      <c r="A52" s="17" t="s">
        <v>81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127</v>
      </c>
      <c r="L52" s="18">
        <v>9.05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ht="15">
      <c r="A53" s="17" t="s">
        <v>82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90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</v>
      </c>
      <c r="S53" s="35">
        <v>49</v>
      </c>
    </row>
    <row r="54" spans="1:19" ht="15">
      <c r="A54" s="17" t="s">
        <v>83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128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ht="15">
      <c r="A55" s="17" t="s">
        <v>84</v>
      </c>
      <c r="B55" s="18">
        <v>8.7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129</v>
      </c>
      <c r="L55" s="18">
        <v>9.2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ht="15">
      <c r="A56" s="17" t="s">
        <v>85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130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ht="15">
      <c r="A57" s="17" t="s">
        <v>86</v>
      </c>
      <c r="B57" s="18">
        <v>8.8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131</v>
      </c>
      <c r="L57" s="18">
        <v>9.3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ht="15">
      <c r="A58" s="17" t="s">
        <v>87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132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ht="15">
      <c r="A59" s="17" t="s">
        <v>88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133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ht="15">
      <c r="A60" s="17" t="s">
        <v>89</v>
      </c>
      <c r="B60" s="18">
        <v>8.95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96</v>
      </c>
      <c r="L60" s="18">
        <v>9.45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ht="15">
      <c r="A61" s="17" t="s">
        <v>90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134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ht="15">
      <c r="A62" s="17" t="s">
        <v>91</v>
      </c>
      <c r="B62" s="18">
        <v>9.05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135</v>
      </c>
      <c r="L62" s="18">
        <v>9.55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ht="15">
      <c r="A63" s="17" t="s">
        <v>92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136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ht="15">
      <c r="A64" s="17" t="s">
        <v>93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137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ht="15">
      <c r="A65" s="17" t="s">
        <v>94</v>
      </c>
      <c r="B65" s="18">
        <v>9.2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100</v>
      </c>
      <c r="L65" s="18">
        <v>9.7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ht="15">
      <c r="A66" s="17" t="s">
        <v>95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101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ht="15">
      <c r="A67" s="17" t="s">
        <v>96</v>
      </c>
      <c r="B67" s="18">
        <v>9.3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102</v>
      </c>
      <c r="L67" s="18">
        <v>9.8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ht="15">
      <c r="A68" s="17" t="s">
        <v>97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103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ht="15">
      <c r="A69" s="17" t="s">
        <v>98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138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ht="15">
      <c r="A70" s="17" t="s">
        <v>99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139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ht="15">
      <c r="A71" s="17" t="s">
        <v>100</v>
      </c>
      <c r="B71" s="18">
        <v>9.7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140</v>
      </c>
      <c r="L71" s="18">
        <v>10.2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ht="15">
      <c r="A72" s="17" t="s">
        <v>101</v>
      </c>
      <c r="B72" s="18">
        <v>9.8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141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ht="15">
      <c r="A73" s="17" t="s">
        <v>102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142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>
      <c r="A74" s="17" t="s">
        <v>103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143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>
      <c r="A75" s="26" t="s">
        <v>145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144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147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163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148</v>
      </c>
      <c r="B6" s="18">
        <v>6.7</v>
      </c>
      <c r="C6" s="18">
        <v>4.35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154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149</v>
      </c>
      <c r="B7" s="18">
        <v>6.8</v>
      </c>
      <c r="C7" s="18">
        <v>4.4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164</v>
      </c>
      <c r="M7" s="18">
        <v>7.1</v>
      </c>
      <c r="N7" s="18">
        <v>4.6</v>
      </c>
      <c r="O7" s="18">
        <v>8.2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150</v>
      </c>
      <c r="B8" s="18">
        <v>6.85</v>
      </c>
      <c r="C8" s="18">
        <v>4.44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41</v>
      </c>
      <c r="M8" s="18">
        <v>7.2</v>
      </c>
      <c r="N8" s="18">
        <v>4.65</v>
      </c>
      <c r="O8" s="18">
        <v>8.3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35</v>
      </c>
      <c r="B9" s="18">
        <v>6.9</v>
      </c>
      <c r="C9" s="18">
        <v>4.48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165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151</v>
      </c>
      <c r="B10" s="18">
        <v>6.95</v>
      </c>
      <c r="C10" s="18">
        <v>4.5</v>
      </c>
      <c r="D10" s="18">
        <v>8.05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156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152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0.6000000000000001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166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37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47</v>
      </c>
      <c r="M12" s="18">
        <v>7.4</v>
      </c>
      <c r="N12" s="18">
        <v>4.84</v>
      </c>
      <c r="O12" s="18">
        <v>8.7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153</v>
      </c>
      <c r="B13" s="18">
        <v>7.1</v>
      </c>
      <c r="C13" s="18">
        <v>4.6</v>
      </c>
      <c r="D13" s="18">
        <v>8.2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167</v>
      </c>
      <c r="M13" s="18">
        <v>7.45</v>
      </c>
      <c r="N13" s="18">
        <v>4.88</v>
      </c>
      <c r="O13" s="18">
        <v>8.8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154</v>
      </c>
      <c r="B14" s="18">
        <v>7.15</v>
      </c>
      <c r="C14" s="18">
        <v>4.64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50</v>
      </c>
      <c r="M14" s="18">
        <v>7.5</v>
      </c>
      <c r="N14" s="18">
        <v>4.9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39</v>
      </c>
      <c r="B15" s="18">
        <v>7.2</v>
      </c>
      <c r="C15" s="18">
        <v>4.66</v>
      </c>
      <c r="D15" s="18">
        <v>8.3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158</v>
      </c>
      <c r="M15" s="18">
        <v>7.55</v>
      </c>
      <c r="N15" s="18">
        <v>4.94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40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108</v>
      </c>
      <c r="M16" s="18">
        <v>7.6</v>
      </c>
      <c r="N16" s="18">
        <v>4.98</v>
      </c>
      <c r="O16" s="18">
        <v>8.95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41</v>
      </c>
      <c r="B17" s="18">
        <v>7.27</v>
      </c>
      <c r="C17" s="18">
        <v>4.7</v>
      </c>
      <c r="D17" s="18">
        <v>8.4</v>
      </c>
      <c r="E17" s="34">
        <v>58</v>
      </c>
      <c r="F17" s="18">
        <v>2.2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159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42</v>
      </c>
      <c r="B18" s="18">
        <v>7.3</v>
      </c>
      <c r="C18" s="18">
        <v>4.74</v>
      </c>
      <c r="D18" s="18">
        <v>8.45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55</v>
      </c>
      <c r="M18" s="18">
        <v>7.66</v>
      </c>
      <c r="N18" s="18">
        <v>5.04</v>
      </c>
      <c r="O18" s="18">
        <v>9.05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155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57</v>
      </c>
      <c r="M19" s="18">
        <v>7.7</v>
      </c>
      <c r="N19" s="18">
        <v>5.06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156</v>
      </c>
      <c r="B20" s="18">
        <v>7.37</v>
      </c>
      <c r="C20" s="18">
        <v>4.78</v>
      </c>
      <c r="D20" s="18">
        <v>8.55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59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45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168</v>
      </c>
      <c r="M21" s="18">
        <v>7.76</v>
      </c>
      <c r="N21" s="18">
        <v>5.1</v>
      </c>
      <c r="O21" s="18">
        <v>9.2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46</v>
      </c>
      <c r="B22" s="18">
        <v>7.45</v>
      </c>
      <c r="C22" s="18">
        <v>4.84</v>
      </c>
      <c r="D22" s="18">
        <v>8.65</v>
      </c>
      <c r="E22" s="34">
        <v>53</v>
      </c>
      <c r="F22" s="18">
        <v>4.4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109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47</v>
      </c>
      <c r="B23" s="18">
        <v>7.47</v>
      </c>
      <c r="C23" s="18">
        <v>4.86</v>
      </c>
      <c r="D23" s="18">
        <v>8.7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169</v>
      </c>
      <c r="M23" s="18">
        <v>7.85</v>
      </c>
      <c r="N23" s="18">
        <v>5.16</v>
      </c>
      <c r="O23" s="18">
        <v>9.3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48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170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49</v>
      </c>
      <c r="B25" s="18">
        <v>7.55</v>
      </c>
      <c r="C25" s="18">
        <v>4.9</v>
      </c>
      <c r="D25" s="18">
        <v>8.8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110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107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65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50</v>
      </c>
      <c r="B27" s="18">
        <v>7.59</v>
      </c>
      <c r="C27" s="18">
        <v>4.94</v>
      </c>
      <c r="D27" s="18">
        <v>8.88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111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157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66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51</v>
      </c>
      <c r="B29" s="18">
        <v>7.65</v>
      </c>
      <c r="C29" s="18">
        <v>4.98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112</v>
      </c>
      <c r="M29" s="18">
        <v>8</v>
      </c>
      <c r="N29" s="18">
        <v>5.28</v>
      </c>
      <c r="O29" s="18">
        <v>9.55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158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67</v>
      </c>
      <c r="M30" s="18">
        <v>8.05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52</v>
      </c>
      <c r="B31" s="18">
        <v>7.69</v>
      </c>
      <c r="C31" s="18">
        <v>5.02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113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108</v>
      </c>
      <c r="B32" s="18">
        <v>7.7</v>
      </c>
      <c r="C32" s="18">
        <v>5.04</v>
      </c>
      <c r="D32" s="18">
        <v>9.05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68</v>
      </c>
      <c r="M32" s="18">
        <v>8.07</v>
      </c>
      <c r="N32" s="18">
        <v>5.34</v>
      </c>
      <c r="O32" s="18">
        <v>9.7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53</v>
      </c>
      <c r="B33" s="18">
        <v>7.75</v>
      </c>
      <c r="C33" s="18">
        <v>5.06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114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159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69</v>
      </c>
      <c r="M34" s="18">
        <v>8.15</v>
      </c>
      <c r="N34" s="18">
        <v>5.38</v>
      </c>
      <c r="O34" s="18">
        <v>9.8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54</v>
      </c>
      <c r="B35" s="18">
        <v>7.79</v>
      </c>
      <c r="C35" s="18">
        <v>5.1</v>
      </c>
      <c r="D35" s="18">
        <v>9.2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115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56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116</v>
      </c>
      <c r="M36" s="18">
        <v>8.2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58</v>
      </c>
      <c r="B37" s="18">
        <v>7.85</v>
      </c>
      <c r="C37" s="18">
        <v>5.16</v>
      </c>
      <c r="D37" s="18">
        <v>9.3</v>
      </c>
      <c r="E37" s="34">
        <v>38</v>
      </c>
      <c r="F37" s="18">
        <v>8.8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117</v>
      </c>
      <c r="M37" s="18">
        <v>8.25</v>
      </c>
      <c r="N37" s="18">
        <v>5.46</v>
      </c>
      <c r="O37" s="18">
        <v>9.95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60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118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61</v>
      </c>
      <c r="B39" s="18">
        <v>7.9</v>
      </c>
      <c r="C39" s="18">
        <v>5.2</v>
      </c>
      <c r="D39" s="18">
        <v>9.4</v>
      </c>
      <c r="E39" s="34">
        <v>36</v>
      </c>
      <c r="F39" s="18">
        <v>9.2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119</v>
      </c>
      <c r="M39" s="18">
        <v>8.3</v>
      </c>
      <c r="N39" s="18">
        <v>5.5</v>
      </c>
      <c r="O39" s="18">
        <v>10.05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62</v>
      </c>
      <c r="B40" s="18">
        <v>7.95</v>
      </c>
      <c r="C40" s="18">
        <v>5.24</v>
      </c>
      <c r="D40" s="18">
        <v>9.45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74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63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75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64</v>
      </c>
      <c r="B42" s="18">
        <v>8</v>
      </c>
      <c r="C42" s="18">
        <v>5.28</v>
      </c>
      <c r="D42" s="18">
        <v>9.55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76</v>
      </c>
      <c r="M42" s="18">
        <v>8.4</v>
      </c>
      <c r="N42" s="18">
        <v>5.58</v>
      </c>
      <c r="O42" s="18">
        <v>10.2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65</v>
      </c>
      <c r="B43" s="18">
        <v>8.05</v>
      </c>
      <c r="C43" s="18">
        <v>5.3</v>
      </c>
      <c r="D43" s="18">
        <v>9.6</v>
      </c>
      <c r="E43" s="34">
        <v>32</v>
      </c>
      <c r="F43" s="18">
        <v>10.2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77</v>
      </c>
      <c r="M43" s="18">
        <v>8.45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66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78</v>
      </c>
      <c r="M44" s="18">
        <v>8.46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67</v>
      </c>
      <c r="B45" s="18">
        <v>8.1</v>
      </c>
      <c r="C45" s="18">
        <v>5.36</v>
      </c>
      <c r="D45" s="18">
        <v>9.7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79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114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80</v>
      </c>
      <c r="M46" s="18">
        <v>8.55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70</v>
      </c>
      <c r="B47" s="18">
        <v>8.17</v>
      </c>
      <c r="C47" s="18">
        <v>5.4</v>
      </c>
      <c r="D47" s="18">
        <v>9.8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81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117</v>
      </c>
      <c r="B48" s="18">
        <v>8.2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73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83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74</v>
      </c>
      <c r="B50" s="18">
        <v>8.27</v>
      </c>
      <c r="C50" s="18">
        <v>5.48</v>
      </c>
      <c r="D50" s="18">
        <v>9.95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84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75</v>
      </c>
      <c r="B51" s="18">
        <v>8.3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122</v>
      </c>
      <c r="M51" s="18">
        <v>8.7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76</v>
      </c>
      <c r="B52" s="18">
        <v>8.35</v>
      </c>
      <c r="C52" s="18">
        <v>5.54</v>
      </c>
      <c r="D52" s="18">
        <v>10.05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123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77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</v>
      </c>
      <c r="J53" s="35">
        <v>49</v>
      </c>
      <c r="K53" s="22"/>
      <c r="L53" s="17" t="s">
        <v>124</v>
      </c>
      <c r="M53" s="18">
        <v>8.8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78</v>
      </c>
      <c r="B54" s="18">
        <v>8.45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87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79</v>
      </c>
      <c r="B55" s="18">
        <v>8.5</v>
      </c>
      <c r="C55" s="18">
        <v>5.64</v>
      </c>
      <c r="D55" s="18">
        <v>10.2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125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80</v>
      </c>
      <c r="B56" s="18">
        <v>8.55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171</v>
      </c>
      <c r="M56" s="18">
        <v>8.95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81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172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82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128</v>
      </c>
      <c r="M58" s="18">
        <v>9.05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83</v>
      </c>
      <c r="B59" s="18">
        <v>8.7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173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84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161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85</v>
      </c>
      <c r="B61" s="18">
        <v>8.8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174</v>
      </c>
      <c r="M61" s="18">
        <v>9.2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86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175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87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176</v>
      </c>
      <c r="M63" s="18">
        <v>9.3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88</v>
      </c>
      <c r="B64" s="18">
        <v>8.95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177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89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97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160</v>
      </c>
      <c r="B66" s="18">
        <v>9.05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98</v>
      </c>
      <c r="M66" s="18">
        <v>9.45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129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99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161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100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94</v>
      </c>
      <c r="B69" s="18">
        <v>9.2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101</v>
      </c>
      <c r="M69" s="18">
        <v>9.7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95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102</v>
      </c>
      <c r="M70" s="18">
        <v>9.8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ht="15">
      <c r="A71" s="17" t="s">
        <v>96</v>
      </c>
      <c r="B71" s="18">
        <v>9.3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103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ht="15">
      <c r="A72" s="17" t="s">
        <v>97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138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ht="15">
      <c r="A73" s="17" t="s">
        <v>98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139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>
      <c r="A74" s="17" t="s">
        <v>99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140</v>
      </c>
      <c r="M74" s="18">
        <v>10.2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>
      <c r="A75" s="17" t="s">
        <v>162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178</v>
      </c>
      <c r="M75" s="27">
        <v>10.21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10" width="8.00390625" style="2" customWidth="1"/>
    <col min="11" max="11" width="9.140625" style="2" customWidth="1"/>
    <col min="12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179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151</v>
      </c>
      <c r="M5" s="18">
        <v>6.7</v>
      </c>
      <c r="N5" s="18">
        <v>4.4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180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186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181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153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182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187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183</v>
      </c>
      <c r="B9" s="18">
        <v>6.7</v>
      </c>
      <c r="C9" s="18">
        <v>4.38</v>
      </c>
      <c r="D9" s="18">
        <v>7.8</v>
      </c>
      <c r="E9" s="34">
        <v>66</v>
      </c>
      <c r="F9" s="18">
        <v>1.1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40</v>
      </c>
      <c r="M9" s="18">
        <v>7</v>
      </c>
      <c r="N9" s="18">
        <v>4.6</v>
      </c>
      <c r="O9" s="18">
        <v>8.2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34</v>
      </c>
      <c r="B10" s="18">
        <v>6.75</v>
      </c>
      <c r="C10" s="18">
        <v>4.4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188</v>
      </c>
      <c r="M10" s="18">
        <v>7.05</v>
      </c>
      <c r="N10" s="18">
        <v>4.65</v>
      </c>
      <c r="O10" s="18">
        <v>8.3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184</v>
      </c>
      <c r="B11" s="18">
        <v>6.8</v>
      </c>
      <c r="C11" s="18">
        <v>4.44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165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185</v>
      </c>
      <c r="B12" s="18">
        <v>6.85</v>
      </c>
      <c r="C12" s="18">
        <v>4.48</v>
      </c>
      <c r="D12" s="18">
        <v>7.95</v>
      </c>
      <c r="E12" s="34">
        <v>63</v>
      </c>
      <c r="F12" s="18">
        <v>2.2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105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36</v>
      </c>
      <c r="B13" s="18">
        <v>6.9</v>
      </c>
      <c r="C13" s="18">
        <v>4.5</v>
      </c>
      <c r="D13" s="18">
        <v>8</v>
      </c>
      <c r="E13" s="34">
        <v>62</v>
      </c>
      <c r="F13" s="18">
        <v>2.3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189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186</v>
      </c>
      <c r="B14" s="18">
        <v>6.95</v>
      </c>
      <c r="C14" s="18">
        <v>4.54</v>
      </c>
      <c r="D14" s="18">
        <v>8.05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166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163</v>
      </c>
      <c r="B15" s="18">
        <v>6.96</v>
      </c>
      <c r="C15" s="18">
        <v>4.56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106</v>
      </c>
      <c r="M15" s="18">
        <v>7.3</v>
      </c>
      <c r="N15" s="18">
        <v>4.84</v>
      </c>
      <c r="O15" s="18">
        <v>8.7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38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190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187</v>
      </c>
      <c r="B17" s="18">
        <v>7.05</v>
      </c>
      <c r="C17" s="18">
        <v>4.6</v>
      </c>
      <c r="D17" s="18">
        <v>8.2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167</v>
      </c>
      <c r="M17" s="18">
        <v>7.4</v>
      </c>
      <c r="N17" s="18">
        <v>4.9</v>
      </c>
      <c r="O17" s="18">
        <v>8.8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164</v>
      </c>
      <c r="B18" s="18">
        <v>7.06</v>
      </c>
      <c r="C18" s="18">
        <v>4.64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107</v>
      </c>
      <c r="M18" s="18">
        <v>7.45</v>
      </c>
      <c r="N18" s="18">
        <v>4.94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104</v>
      </c>
      <c r="B19" s="18">
        <v>7.1</v>
      </c>
      <c r="C19" s="18">
        <v>4.66</v>
      </c>
      <c r="D19" s="18">
        <v>8.3</v>
      </c>
      <c r="E19" s="34">
        <v>56</v>
      </c>
      <c r="F19" s="18">
        <v>4.4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157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188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158</v>
      </c>
      <c r="M20" s="18">
        <v>7.55</v>
      </c>
      <c r="N20" s="18">
        <v>4.98</v>
      </c>
      <c r="O20" s="18">
        <v>8.95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165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108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105</v>
      </c>
      <c r="B22" s="18">
        <v>7.2</v>
      </c>
      <c r="C22" s="18">
        <v>4.74</v>
      </c>
      <c r="D22" s="18">
        <v>8.45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159</v>
      </c>
      <c r="M22" s="18">
        <v>7.6</v>
      </c>
      <c r="N22" s="18">
        <v>5.04</v>
      </c>
      <c r="O22" s="18">
        <v>9.05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189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55</v>
      </c>
      <c r="M23" s="18">
        <v>7.65</v>
      </c>
      <c r="N23" s="18">
        <v>5.06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166</v>
      </c>
      <c r="B24" s="18">
        <v>7.26</v>
      </c>
      <c r="C24" s="18">
        <v>4.78</v>
      </c>
      <c r="D24" s="18">
        <v>8.55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57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106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59</v>
      </c>
      <c r="M25" s="18">
        <v>7.7</v>
      </c>
      <c r="N25" s="18">
        <v>5.1</v>
      </c>
      <c r="O25" s="18">
        <v>9.2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47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60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190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168</v>
      </c>
      <c r="M27" s="18">
        <v>7.76</v>
      </c>
      <c r="N27" s="18">
        <v>5.14</v>
      </c>
      <c r="O27" s="18">
        <v>9.28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48</v>
      </c>
      <c r="B28" s="18">
        <v>7.37</v>
      </c>
      <c r="C28" s="18">
        <v>4.86</v>
      </c>
      <c r="D28" s="18">
        <v>8.7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61</v>
      </c>
      <c r="M28" s="18">
        <v>7.77</v>
      </c>
      <c r="N28" s="18">
        <v>5.16</v>
      </c>
      <c r="O28" s="18">
        <v>9.3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167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109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49</v>
      </c>
      <c r="B30" s="18">
        <v>7.45</v>
      </c>
      <c r="C30" s="18">
        <v>4.9</v>
      </c>
      <c r="D30" s="18">
        <v>8.78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62</v>
      </c>
      <c r="M30" s="18">
        <v>7.85</v>
      </c>
      <c r="N30" s="18">
        <v>5.2</v>
      </c>
      <c r="O30" s="18">
        <v>9.38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107</v>
      </c>
      <c r="B31" s="18">
        <v>7.46</v>
      </c>
      <c r="C31" s="18">
        <v>4.92</v>
      </c>
      <c r="D31" s="18">
        <v>8.8</v>
      </c>
      <c r="E31" s="34">
        <v>44</v>
      </c>
      <c r="F31" s="18">
        <v>8.7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63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50</v>
      </c>
      <c r="B32" s="18">
        <v>7.47</v>
      </c>
      <c r="C32" s="18">
        <v>4.94</v>
      </c>
      <c r="D32" s="18">
        <v>8.84</v>
      </c>
      <c r="E32" s="34">
        <v>43</v>
      </c>
      <c r="F32" s="18">
        <v>8.8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64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157</v>
      </c>
      <c r="B33" s="18">
        <v>7.5</v>
      </c>
      <c r="C33" s="18">
        <v>4.96</v>
      </c>
      <c r="D33" s="18">
        <v>8.88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65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51</v>
      </c>
      <c r="B34" s="18">
        <v>7.55</v>
      </c>
      <c r="C34" s="18">
        <v>4.98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66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158</v>
      </c>
      <c r="B35" s="18">
        <v>7.56</v>
      </c>
      <c r="C35" s="18">
        <v>5</v>
      </c>
      <c r="D35" s="18">
        <v>8.94</v>
      </c>
      <c r="E35" s="34">
        <v>40</v>
      </c>
      <c r="F35" s="18">
        <v>9.7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67</v>
      </c>
      <c r="M35" s="18">
        <v>7.96</v>
      </c>
      <c r="N35" s="18">
        <v>5.3</v>
      </c>
      <c r="O35" s="18">
        <v>9.55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52</v>
      </c>
      <c r="B36" s="18">
        <v>7.57</v>
      </c>
      <c r="C36" s="18">
        <v>5.04</v>
      </c>
      <c r="D36" s="18">
        <v>8.98</v>
      </c>
      <c r="E36" s="34">
        <v>39</v>
      </c>
      <c r="F36" s="18">
        <v>9.8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68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108</v>
      </c>
      <c r="B37" s="18">
        <v>7.6</v>
      </c>
      <c r="C37" s="18">
        <v>5.06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69</v>
      </c>
      <c r="M37" s="18">
        <v>8.05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53</v>
      </c>
      <c r="B38" s="18">
        <v>7.65</v>
      </c>
      <c r="C38" s="18">
        <v>5.08</v>
      </c>
      <c r="D38" s="18">
        <v>9.05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70</v>
      </c>
      <c r="M38" s="18">
        <v>8.06</v>
      </c>
      <c r="N38" s="18">
        <v>5.36</v>
      </c>
      <c r="O38" s="18">
        <v>9.7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159</v>
      </c>
      <c r="B39" s="18">
        <v>7.66</v>
      </c>
      <c r="C39" s="18">
        <v>5.1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71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54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72</v>
      </c>
      <c r="M40" s="18">
        <v>8.15</v>
      </c>
      <c r="N40" s="18">
        <v>5.4</v>
      </c>
      <c r="O40" s="18">
        <v>9.8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56</v>
      </c>
      <c r="B41" s="18">
        <v>7.75</v>
      </c>
      <c r="C41" s="18">
        <v>5.16</v>
      </c>
      <c r="D41" s="18">
        <v>9.2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119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58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198</v>
      </c>
      <c r="M42" s="18">
        <v>8.2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60</v>
      </c>
      <c r="B43" s="18">
        <v>7.8</v>
      </c>
      <c r="C43" s="18">
        <v>5.2</v>
      </c>
      <c r="D43" s="18">
        <v>9.3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121</v>
      </c>
      <c r="M43" s="18">
        <v>8.25</v>
      </c>
      <c r="N43" s="18">
        <v>5.48</v>
      </c>
      <c r="O43" s="18">
        <v>9.95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61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199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62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200</v>
      </c>
      <c r="M45" s="18">
        <v>8.3</v>
      </c>
      <c r="N45" s="18">
        <v>5.54</v>
      </c>
      <c r="O45" s="18">
        <v>10.05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63</v>
      </c>
      <c r="B46" s="18">
        <v>7.9</v>
      </c>
      <c r="C46" s="18">
        <v>5.28</v>
      </c>
      <c r="D46" s="18">
        <v>9.45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201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64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192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65</v>
      </c>
      <c r="B48" s="18">
        <v>7.96</v>
      </c>
      <c r="C48" s="18">
        <v>5.34</v>
      </c>
      <c r="D48" s="18">
        <v>9.55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202</v>
      </c>
      <c r="M48" s="18">
        <v>8.4</v>
      </c>
      <c r="N48" s="18">
        <v>5.6</v>
      </c>
      <c r="O48" s="18">
        <v>10.2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66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203</v>
      </c>
      <c r="M49" s="18">
        <v>8.45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67</v>
      </c>
      <c r="B50" s="18">
        <v>8.05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204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114</v>
      </c>
      <c r="B51" s="18">
        <v>8.06</v>
      </c>
      <c r="C51" s="18">
        <v>5.4</v>
      </c>
      <c r="D51" s="18">
        <v>9.7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194</v>
      </c>
      <c r="M51" s="18">
        <v>8.55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70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205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117</v>
      </c>
      <c r="B53" s="18">
        <v>8.15</v>
      </c>
      <c r="C53" s="18">
        <v>5.46</v>
      </c>
      <c r="D53" s="18">
        <v>9.8</v>
      </c>
      <c r="E53" s="34">
        <v>22</v>
      </c>
      <c r="F53" s="18">
        <v>13.7</v>
      </c>
      <c r="G53" s="18">
        <v>229</v>
      </c>
      <c r="H53" s="18">
        <v>36.6</v>
      </c>
      <c r="I53" s="18">
        <v>16.6</v>
      </c>
      <c r="J53" s="35">
        <v>49</v>
      </c>
      <c r="K53" s="22"/>
      <c r="L53" s="17" t="s">
        <v>85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73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206</v>
      </c>
      <c r="M54" s="18">
        <v>8.7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74</v>
      </c>
      <c r="B55" s="18">
        <v>8.2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196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121</v>
      </c>
      <c r="B56" s="18">
        <v>8.25</v>
      </c>
      <c r="C56" s="18">
        <v>5.54</v>
      </c>
      <c r="D56" s="18">
        <v>9.95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207</v>
      </c>
      <c r="M56" s="18">
        <v>8.8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191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88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78</v>
      </c>
      <c r="B58" s="18">
        <v>8.3</v>
      </c>
      <c r="C58" s="18">
        <v>5.58</v>
      </c>
      <c r="D58" s="18">
        <v>10.05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171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192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208</v>
      </c>
      <c r="M59" s="18">
        <v>8.95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193</v>
      </c>
      <c r="B60" s="18">
        <v>8.36</v>
      </c>
      <c r="C60" s="18">
        <v>5.64</v>
      </c>
      <c r="D60" s="18">
        <v>10.2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160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82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209</v>
      </c>
      <c r="M61" s="18">
        <v>9.05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194</v>
      </c>
      <c r="B62" s="18">
        <v>8.45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210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195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211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123</v>
      </c>
      <c r="B64" s="18">
        <v>8.55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212</v>
      </c>
      <c r="M64" s="18">
        <v>9.2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196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95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125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213</v>
      </c>
      <c r="M66" s="18">
        <v>9.3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89</v>
      </c>
      <c r="B67" s="18">
        <v>8.7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214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160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215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129</v>
      </c>
      <c r="B69" s="18">
        <v>8.8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216</v>
      </c>
      <c r="M69" s="18">
        <v>9.45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161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99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ht="15">
      <c r="A71" s="17" t="s">
        <v>94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100</v>
      </c>
      <c r="M71" s="18">
        <v>9.55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ht="15">
      <c r="A72" s="17" t="s">
        <v>95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101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ht="15">
      <c r="A73" s="17" t="s">
        <v>96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102</v>
      </c>
      <c r="M73" s="18">
        <v>9.7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>
      <c r="A74" s="17" t="s">
        <v>97</v>
      </c>
      <c r="B74" s="18">
        <v>9.2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103</v>
      </c>
      <c r="M74" s="18">
        <v>9.8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>
      <c r="A75" s="17" t="s">
        <v>197</v>
      </c>
      <c r="B75" s="27">
        <v>9.21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145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2" customWidth="1"/>
    <col min="10" max="10" width="4.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217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151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ht="15">
      <c r="A6" s="17" t="s">
        <v>218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186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ht="15">
      <c r="A7" s="17" t="s">
        <v>219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153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ht="15">
      <c r="A8" s="17" t="s">
        <v>220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187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ht="15">
      <c r="A9" s="17" t="s">
        <v>221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40</v>
      </c>
      <c r="L9" s="18">
        <v>6.85</v>
      </c>
      <c r="M9" s="18">
        <v>8.2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ht="15">
      <c r="A10" s="17" t="s">
        <v>147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188</v>
      </c>
      <c r="L10" s="18">
        <v>6.9</v>
      </c>
      <c r="M10" s="18">
        <v>8.3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ht="15">
      <c r="A11" s="17" t="s">
        <v>148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165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ht="15">
      <c r="A12" s="17" t="s">
        <v>149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105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ht="15">
      <c r="A13" s="17" t="s">
        <v>150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189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ht="15">
      <c r="A14" s="17" t="s">
        <v>35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166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ht="15">
      <c r="A15" s="17" t="s">
        <v>151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106</v>
      </c>
      <c r="L15" s="18">
        <v>7.15</v>
      </c>
      <c r="M15" s="18">
        <v>8.7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ht="15">
      <c r="A16" s="17" t="s">
        <v>152</v>
      </c>
      <c r="B16" s="18">
        <v>6.9</v>
      </c>
      <c r="C16" s="18">
        <v>7.95</v>
      </c>
      <c r="D16" s="34">
        <v>59</v>
      </c>
      <c r="E16" s="18">
        <v>4.6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190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ht="15">
      <c r="A17" s="17" t="s">
        <v>37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167</v>
      </c>
      <c r="L17" s="18">
        <v>7.25</v>
      </c>
      <c r="M17" s="18">
        <v>8.8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ht="15">
      <c r="A18" s="17" t="s">
        <v>153</v>
      </c>
      <c r="B18" s="18">
        <v>6.96</v>
      </c>
      <c r="C18" s="18">
        <v>8.05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107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ht="15">
      <c r="A19" s="17" t="s">
        <v>154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157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ht="15">
      <c r="A20" s="17" t="s">
        <v>39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158</v>
      </c>
      <c r="L20" s="18">
        <v>7.35</v>
      </c>
      <c r="M20" s="18">
        <v>8.95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ht="15">
      <c r="A21" s="17" t="s">
        <v>40</v>
      </c>
      <c r="B21" s="18">
        <v>7.06</v>
      </c>
      <c r="C21" s="18">
        <v>8.2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108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ht="15">
      <c r="A22" s="17" t="s">
        <v>41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159</v>
      </c>
      <c r="L22" s="18">
        <v>7.4</v>
      </c>
      <c r="M22" s="18">
        <v>9.05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ht="15">
      <c r="A23" s="17" t="s">
        <v>42</v>
      </c>
      <c r="B23" s="18">
        <v>7.15</v>
      </c>
      <c r="C23" s="18">
        <v>8.3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55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ht="15">
      <c r="A24" s="17" t="s">
        <v>155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57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ht="15">
      <c r="A25" s="17" t="s">
        <v>156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59</v>
      </c>
      <c r="L25" s="18">
        <v>7.5</v>
      </c>
      <c r="M25" s="18">
        <v>9.2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ht="15">
      <c r="A26" s="17" t="s">
        <v>189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60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ht="15">
      <c r="A27" s="17" t="s">
        <v>45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168</v>
      </c>
      <c r="L27" s="18">
        <v>7.56</v>
      </c>
      <c r="M27" s="18">
        <v>9.28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ht="15">
      <c r="A28" s="17" t="s">
        <v>166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61</v>
      </c>
      <c r="L28" s="18">
        <v>7.57</v>
      </c>
      <c r="M28" s="18">
        <v>9.3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ht="15">
      <c r="A29" s="17" t="s">
        <v>46</v>
      </c>
      <c r="B29" s="18">
        <v>7.3</v>
      </c>
      <c r="C29" s="18">
        <v>8.54</v>
      </c>
      <c r="D29" s="34">
        <v>46</v>
      </c>
      <c r="E29" s="18">
        <v>8.7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109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ht="15">
      <c r="A30" s="17" t="s">
        <v>106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62</v>
      </c>
      <c r="L30" s="18">
        <v>7.65</v>
      </c>
      <c r="M30" s="18">
        <v>9.38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ht="15">
      <c r="A31" s="17" t="s">
        <v>47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63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ht="15">
      <c r="A32" s="17" t="s">
        <v>190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64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ht="15">
      <c r="A33" s="17" t="s">
        <v>48</v>
      </c>
      <c r="B33" s="18">
        <v>7.4</v>
      </c>
      <c r="C33" s="18">
        <v>8.68</v>
      </c>
      <c r="D33" s="34">
        <v>42</v>
      </c>
      <c r="E33" s="18">
        <v>9.7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65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ht="15">
      <c r="A34" s="17" t="s">
        <v>167</v>
      </c>
      <c r="B34" s="18">
        <v>7.45</v>
      </c>
      <c r="C34" s="18">
        <v>8.7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66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ht="15">
      <c r="A35" s="17" t="s">
        <v>49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67</v>
      </c>
      <c r="L35" s="18">
        <v>7.76</v>
      </c>
      <c r="M35" s="18">
        <v>9.55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ht="15">
      <c r="A36" s="17" t="s">
        <v>107</v>
      </c>
      <c r="B36" s="18">
        <v>7.47</v>
      </c>
      <c r="C36" s="18">
        <v>8.78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68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ht="15">
      <c r="A37" s="17" t="s">
        <v>50</v>
      </c>
      <c r="B37" s="18">
        <v>7.5</v>
      </c>
      <c r="C37" s="18">
        <v>8.8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69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ht="15">
      <c r="A38" s="17" t="s">
        <v>157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70</v>
      </c>
      <c r="L38" s="18">
        <v>7.85</v>
      </c>
      <c r="M38" s="18">
        <v>9.7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ht="15">
      <c r="A39" s="17" t="s">
        <v>51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71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ht="15">
      <c r="A40" s="17" t="s">
        <v>158</v>
      </c>
      <c r="B40" s="18">
        <v>7.6</v>
      </c>
      <c r="C40" s="18">
        <v>8.95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72</v>
      </c>
      <c r="L40" s="18">
        <v>7.9</v>
      </c>
      <c r="M40" s="18">
        <v>9.8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ht="15">
      <c r="A41" s="17" t="s">
        <v>108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119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</v>
      </c>
      <c r="S41" s="35">
        <v>37</v>
      </c>
    </row>
    <row r="42" spans="1:19" ht="15">
      <c r="A42" s="17" t="s">
        <v>159</v>
      </c>
      <c r="B42" s="18">
        <v>7.66</v>
      </c>
      <c r="C42" s="18">
        <v>9.05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198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ht="15">
      <c r="A43" s="17" t="s">
        <v>55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121</v>
      </c>
      <c r="L43" s="18">
        <v>8</v>
      </c>
      <c r="M43" s="18">
        <v>9.95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ht="15">
      <c r="A44" s="17" t="s">
        <v>57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199</v>
      </c>
      <c r="L44" s="18">
        <v>8.05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</v>
      </c>
      <c r="S44" s="35">
        <v>40</v>
      </c>
    </row>
    <row r="45" spans="1:19" ht="15">
      <c r="A45" s="17" t="s">
        <v>59</v>
      </c>
      <c r="B45" s="18">
        <v>7.77</v>
      </c>
      <c r="C45" s="18">
        <v>9.2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200</v>
      </c>
      <c r="L45" s="18">
        <v>8.06</v>
      </c>
      <c r="M45" s="18">
        <v>10.05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ht="15">
      <c r="A46" s="17" t="s">
        <v>168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201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ht="15">
      <c r="A47" s="17" t="s">
        <v>109</v>
      </c>
      <c r="B47" s="18">
        <v>7.85</v>
      </c>
      <c r="C47" s="18">
        <v>9.3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192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</v>
      </c>
      <c r="S47" s="35">
        <v>43</v>
      </c>
    </row>
    <row r="48" spans="1:19" ht="15">
      <c r="A48" s="17" t="s">
        <v>169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202</v>
      </c>
      <c r="L48" s="18">
        <v>8.16</v>
      </c>
      <c r="M48" s="18">
        <v>10.2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ht="15">
      <c r="A49" s="17" t="s">
        <v>170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203</v>
      </c>
      <c r="L49" s="18">
        <v>8.2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ht="15">
      <c r="A50" s="17" t="s">
        <v>65</v>
      </c>
      <c r="B50" s="18">
        <v>7.95</v>
      </c>
      <c r="C50" s="18">
        <v>9.45</v>
      </c>
      <c r="D50" s="34">
        <v>25</v>
      </c>
      <c r="E50" s="18">
        <v>14</v>
      </c>
      <c r="F50" s="18">
        <v>231</v>
      </c>
      <c r="G50" s="18">
        <v>36.6</v>
      </c>
      <c r="H50" s="18">
        <v>16.6</v>
      </c>
      <c r="I50" s="35">
        <v>46</v>
      </c>
      <c r="J50" s="22"/>
      <c r="K50" s="17" t="s">
        <v>204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</v>
      </c>
      <c r="S50" s="35">
        <v>46</v>
      </c>
    </row>
    <row r="51" spans="1:19" ht="15">
      <c r="A51" s="17" t="s">
        <v>112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194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ht="15">
      <c r="A52" s="17" t="s">
        <v>68</v>
      </c>
      <c r="B52" s="18">
        <v>8</v>
      </c>
      <c r="C52" s="18">
        <v>9.55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205</v>
      </c>
      <c r="L52" s="18">
        <v>8.3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ht="15">
      <c r="A53" s="17" t="s">
        <v>115</v>
      </c>
      <c r="B53" s="18">
        <v>8.05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</v>
      </c>
      <c r="I53" s="35">
        <v>49</v>
      </c>
      <c r="J53" s="22"/>
      <c r="K53" s="17" t="s">
        <v>85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ht="15">
      <c r="A54" s="17" t="s">
        <v>71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206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ht="15">
      <c r="A55" s="17" t="s">
        <v>118</v>
      </c>
      <c r="B55" s="18">
        <v>8.1</v>
      </c>
      <c r="C55" s="18">
        <v>9.7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196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ht="15">
      <c r="A56" s="17" t="s">
        <v>222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207</v>
      </c>
      <c r="L56" s="18">
        <v>8.45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ht="15">
      <c r="A57" s="17" t="s">
        <v>120</v>
      </c>
      <c r="B57" s="18">
        <v>8.16</v>
      </c>
      <c r="C57" s="18">
        <v>9.8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88</v>
      </c>
      <c r="L57" s="18">
        <v>8.46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ht="15">
      <c r="A58" s="17" t="s">
        <v>223</v>
      </c>
      <c r="B58" s="18">
        <v>8.2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171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ht="15">
      <c r="A59" s="17" t="s">
        <v>191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208</v>
      </c>
      <c r="L59" s="18">
        <v>8.55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ht="15">
      <c r="A60" s="17" t="s">
        <v>78</v>
      </c>
      <c r="B60" s="18">
        <v>8.3</v>
      </c>
      <c r="C60" s="18">
        <v>9.95</v>
      </c>
      <c r="D60" s="34">
        <v>15</v>
      </c>
      <c r="E60" s="18">
        <v>16.6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160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ht="15">
      <c r="A61" s="17" t="s">
        <v>192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209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ht="15">
      <c r="A62" s="17" t="s">
        <v>193</v>
      </c>
      <c r="B62" s="18">
        <v>8.4</v>
      </c>
      <c r="C62" s="18">
        <v>10.05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210</v>
      </c>
      <c r="L62" s="18">
        <v>8.7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ht="15">
      <c r="A63" s="17" t="s">
        <v>82</v>
      </c>
      <c r="B63" s="18">
        <v>8.45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211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ht="15">
      <c r="A64" s="17" t="s">
        <v>194</v>
      </c>
      <c r="B64" s="18">
        <v>8.5</v>
      </c>
      <c r="C64" s="18">
        <v>10.2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212</v>
      </c>
      <c r="L64" s="18">
        <v>8.8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ht="15">
      <c r="A65" s="17" t="s">
        <v>195</v>
      </c>
      <c r="B65" s="18">
        <v>8.55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95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ht="15">
      <c r="A66" s="17" t="s">
        <v>123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213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ht="15">
      <c r="A67" s="17" t="s">
        <v>196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214</v>
      </c>
      <c r="L67" s="18">
        <v>8.95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ht="15">
      <c r="A68" s="17" t="s">
        <v>125</v>
      </c>
      <c r="B68" s="18">
        <v>8.7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215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ht="15">
      <c r="A69" s="17" t="s">
        <v>89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216</v>
      </c>
      <c r="L69" s="18">
        <v>9.05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ht="15">
      <c r="A70" s="17" t="s">
        <v>160</v>
      </c>
      <c r="B70" s="18">
        <v>8.8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99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ht="15">
      <c r="A71" s="17" t="s">
        <v>129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100</v>
      </c>
      <c r="L71" s="18">
        <v>9.2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ht="15">
      <c r="A72" s="17" t="s">
        <v>161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101</v>
      </c>
      <c r="L72" s="18">
        <v>9.3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ht="15">
      <c r="A73" s="17" t="s">
        <v>94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102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95</v>
      </c>
      <c r="B74" s="18">
        <v>9.2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103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224</v>
      </c>
      <c r="B75" s="27">
        <v>9.21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145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44" customWidth="1"/>
    <col min="10" max="10" width="3.8515625" style="44" customWidth="1"/>
    <col min="11" max="19" width="8.00390625" style="44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>
      <c r="A5" s="23" t="s">
        <v>225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34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>
      <c r="A6" s="23" t="s">
        <v>226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35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>
      <c r="A7" s="23" t="s">
        <v>217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36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>
      <c r="A8" s="23" t="s">
        <v>218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37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>
      <c r="A9" s="23" t="s">
        <v>219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38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>
      <c r="A10" s="23" t="s">
        <v>220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39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>
      <c r="A11" s="23" t="s">
        <v>221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40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>
      <c r="A12" s="23" t="s">
        <v>147</v>
      </c>
      <c r="B12" s="19">
        <v>6.68</v>
      </c>
      <c r="C12" s="19">
        <v>11.9</v>
      </c>
      <c r="D12" s="20">
        <v>63</v>
      </c>
      <c r="E12" s="19">
        <v>4.4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41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>
      <c r="A13" s="23" t="s">
        <v>148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42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>
      <c r="A14" s="23" t="s">
        <v>149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155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>
      <c r="A15" s="23" t="s">
        <v>150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156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>
      <c r="A16" s="23" t="s">
        <v>35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45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>
      <c r="A17" s="23" t="s">
        <v>151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46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>
      <c r="A18" s="23" t="s">
        <v>152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47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>
      <c r="A19" s="23" t="s">
        <v>37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48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>
      <c r="A20" s="23" t="s">
        <v>153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49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>
      <c r="A21" s="23" t="s">
        <v>154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50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>
      <c r="A22" s="23" t="s">
        <v>187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51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>
      <c r="A23" s="23" t="s">
        <v>39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52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>
      <c r="A24" s="23" t="s">
        <v>164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53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>
      <c r="A25" s="23" t="s">
        <v>40</v>
      </c>
      <c r="B25" s="19">
        <v>7.1</v>
      </c>
      <c r="C25" s="19">
        <v>13.2</v>
      </c>
      <c r="D25" s="20">
        <v>50</v>
      </c>
      <c r="E25" s="19">
        <v>8.8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54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>
      <c r="A26" s="23" t="s">
        <v>104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55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>
      <c r="A27" s="23" t="s">
        <v>41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56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>
      <c r="A28" s="23" t="s">
        <v>188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57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>
      <c r="A29" s="23" t="s">
        <v>42</v>
      </c>
      <c r="B29" s="19">
        <v>7.2</v>
      </c>
      <c r="C29" s="19">
        <v>13.4</v>
      </c>
      <c r="D29" s="20">
        <v>46</v>
      </c>
      <c r="E29" s="19">
        <v>9.8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58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>
      <c r="A30" s="23" t="s">
        <v>165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59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>
      <c r="A31" s="23" t="s">
        <v>155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168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>
      <c r="A32" s="23" t="s">
        <v>105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109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>
      <c r="A33" s="23" t="s">
        <v>156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169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>
      <c r="A34" s="23" t="s">
        <v>189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170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>
      <c r="A35" s="23" t="s">
        <v>45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110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>
      <c r="A36" s="23" t="s">
        <v>166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111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>
      <c r="A37" s="23" t="s">
        <v>46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112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>
      <c r="A38" s="23" t="s">
        <v>106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113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>
      <c r="A39" s="23" t="s">
        <v>47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114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>
      <c r="A40" s="23" t="s">
        <v>190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115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>
      <c r="A41" s="23" t="s">
        <v>167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116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</v>
      </c>
      <c r="S41" s="21">
        <v>37</v>
      </c>
    </row>
    <row r="42" spans="1:19" ht="15.75" customHeight="1">
      <c r="A42" s="23" t="s">
        <v>107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117</v>
      </c>
      <c r="L42" s="19">
        <v>7.85</v>
      </c>
      <c r="M42" s="19">
        <v>16.1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>
      <c r="A43" s="23" t="s">
        <v>157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118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>
      <c r="A44" s="23" t="s">
        <v>158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119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</v>
      </c>
      <c r="S44" s="21">
        <v>40</v>
      </c>
    </row>
    <row r="45" spans="1:19" ht="15.75" customHeight="1">
      <c r="A45" s="23" t="s">
        <v>108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74</v>
      </c>
      <c r="L45" s="19">
        <v>7.95</v>
      </c>
      <c r="M45" s="19">
        <v>16.4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>
      <c r="A46" s="23" t="s">
        <v>159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75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>
      <c r="A47" s="23" t="s">
        <v>55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76</v>
      </c>
      <c r="L47" s="19">
        <v>8</v>
      </c>
      <c r="M47" s="19">
        <v>16.6</v>
      </c>
      <c r="N47" s="20">
        <v>28</v>
      </c>
      <c r="O47" s="19">
        <v>29.5</v>
      </c>
      <c r="P47" s="19">
        <v>213</v>
      </c>
      <c r="Q47" s="19">
        <v>31.6</v>
      </c>
      <c r="R47" s="19">
        <v>18.6</v>
      </c>
      <c r="S47" s="21">
        <v>43</v>
      </c>
    </row>
    <row r="48" spans="1:19" ht="15.75" customHeight="1">
      <c r="A48" s="23" t="s">
        <v>57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77</v>
      </c>
      <c r="L48" s="19">
        <v>8.05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>
      <c r="A49" s="23" t="s">
        <v>59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16.4</v>
      </c>
      <c r="I49" s="21">
        <v>45</v>
      </c>
      <c r="J49" s="50"/>
      <c r="K49" s="23" t="s">
        <v>78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>
      <c r="A50" s="23" t="s">
        <v>168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36.8</v>
      </c>
      <c r="H50" s="19">
        <v>16.8</v>
      </c>
      <c r="I50" s="21">
        <v>46</v>
      </c>
      <c r="J50" s="50"/>
      <c r="K50" s="23" t="s">
        <v>79</v>
      </c>
      <c r="L50" s="19">
        <v>8.1</v>
      </c>
      <c r="M50" s="19">
        <v>16.9</v>
      </c>
      <c r="N50" s="20">
        <v>25</v>
      </c>
      <c r="O50" s="19">
        <v>30.6</v>
      </c>
      <c r="P50" s="19">
        <v>216</v>
      </c>
      <c r="Q50" s="19">
        <v>32.6</v>
      </c>
      <c r="R50" s="19">
        <v>19.6</v>
      </c>
      <c r="S50" s="21">
        <v>46</v>
      </c>
    </row>
    <row r="51" spans="1:19" ht="15.75" customHeight="1">
      <c r="A51" s="23" t="s">
        <v>62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80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>
      <c r="A52" s="23" t="s">
        <v>170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17.4</v>
      </c>
      <c r="I52" s="21">
        <v>48</v>
      </c>
      <c r="J52" s="50"/>
      <c r="K52" s="23" t="s">
        <v>81</v>
      </c>
      <c r="L52" s="19">
        <v>8.16</v>
      </c>
      <c r="M52" s="19">
        <v>17.1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>
      <c r="A53" s="23" t="s">
        <v>65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37.8</v>
      </c>
      <c r="H53" s="19">
        <v>17.8</v>
      </c>
      <c r="I53" s="21">
        <v>49</v>
      </c>
      <c r="J53" s="50"/>
      <c r="K53" s="23" t="s">
        <v>82</v>
      </c>
      <c r="L53" s="19">
        <v>8.2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>
      <c r="A54" s="23" t="s">
        <v>112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83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>
      <c r="A55" s="23" t="s">
        <v>68</v>
      </c>
      <c r="B55" s="19">
        <v>8</v>
      </c>
      <c r="C55" s="19">
        <v>15.5</v>
      </c>
      <c r="D55" s="20">
        <v>20</v>
      </c>
      <c r="E55" s="19">
        <v>16.4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84</v>
      </c>
      <c r="L55" s="19">
        <v>8.3</v>
      </c>
      <c r="M55" s="19">
        <v>17.4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>
      <c r="A56" s="23" t="s">
        <v>115</v>
      </c>
      <c r="B56" s="19">
        <v>8.05</v>
      </c>
      <c r="C56" s="19">
        <v>15.6</v>
      </c>
      <c r="D56" s="20">
        <v>19</v>
      </c>
      <c r="E56" s="19">
        <v>16.6</v>
      </c>
      <c r="F56" s="19">
        <v>242</v>
      </c>
      <c r="G56" s="19">
        <v>38.8</v>
      </c>
      <c r="H56" s="19">
        <v>19</v>
      </c>
      <c r="I56" s="21">
        <v>52</v>
      </c>
      <c r="J56" s="50"/>
      <c r="K56" s="23" t="s">
        <v>122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>
      <c r="A57" s="23" t="s">
        <v>71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123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>
      <c r="A58" s="23" t="s">
        <v>118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124</v>
      </c>
      <c r="L58" s="19">
        <v>8.45</v>
      </c>
      <c r="M58" s="19">
        <v>17.9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>
      <c r="A59" s="23" t="s">
        <v>74</v>
      </c>
      <c r="B59" s="19">
        <v>8.2</v>
      </c>
      <c r="C59" s="19">
        <v>15.9</v>
      </c>
      <c r="D59" s="20">
        <v>16</v>
      </c>
      <c r="E59" s="19">
        <v>17.4</v>
      </c>
      <c r="F59" s="19">
        <v>245</v>
      </c>
      <c r="G59" s="19">
        <v>39.8</v>
      </c>
      <c r="H59" s="19">
        <v>20.5</v>
      </c>
      <c r="I59" s="21">
        <v>55</v>
      </c>
      <c r="J59" s="50"/>
      <c r="K59" s="23" t="s">
        <v>87</v>
      </c>
      <c r="L59" s="19">
        <v>8.5</v>
      </c>
      <c r="M59" s="19">
        <v>18.1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>
      <c r="A60" s="23" t="s">
        <v>121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125</v>
      </c>
      <c r="L60" s="19">
        <v>8.55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>
      <c r="A61" s="23" t="s">
        <v>191</v>
      </c>
      <c r="B61" s="19">
        <v>8.3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171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>
      <c r="A62" s="23" t="s">
        <v>78</v>
      </c>
      <c r="B62" s="19">
        <v>8.35</v>
      </c>
      <c r="C62" s="19">
        <v>16.4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172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>
      <c r="A63" s="23" t="s">
        <v>192</v>
      </c>
      <c r="B63" s="19">
        <v>8.4</v>
      </c>
      <c r="C63" s="19">
        <v>16.6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128</v>
      </c>
      <c r="L63" s="19">
        <v>8.7</v>
      </c>
      <c r="M63" s="19">
        <v>18.9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>
      <c r="A64" s="23" t="s">
        <v>193</v>
      </c>
      <c r="B64" s="19">
        <v>8.45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173</v>
      </c>
      <c r="L64" s="19">
        <v>8.75</v>
      </c>
      <c r="M64" s="19">
        <v>19.1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>
      <c r="A65" s="23" t="s">
        <v>82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1" t="s">
        <v>161</v>
      </c>
      <c r="L65" s="19">
        <v>8.8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>
      <c r="A66" s="23" t="s">
        <v>194</v>
      </c>
      <c r="B66" s="19">
        <v>8.55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174</v>
      </c>
      <c r="L66" s="19">
        <v>8.85</v>
      </c>
      <c r="M66" s="19">
        <v>19.6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>
      <c r="A67" s="23" t="s">
        <v>195</v>
      </c>
      <c r="B67" s="19">
        <v>8.6</v>
      </c>
      <c r="C67" s="19">
        <v>17.4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175</v>
      </c>
      <c r="L67" s="19">
        <v>8.9</v>
      </c>
      <c r="M67" s="19">
        <v>19.9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>
      <c r="A68" s="23" t="s">
        <v>123</v>
      </c>
      <c r="B68" s="19">
        <v>8.65</v>
      </c>
      <c r="C68" s="19">
        <v>17.6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176</v>
      </c>
      <c r="L68" s="19">
        <v>8.95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>
      <c r="A69" s="23" t="s">
        <v>196</v>
      </c>
      <c r="B69" s="19">
        <v>8.7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177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>
      <c r="A70" s="23" t="s">
        <v>125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97</v>
      </c>
      <c r="L70" s="19">
        <v>9.05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>
      <c r="A71" s="23" t="s">
        <v>89</v>
      </c>
      <c r="B71" s="19">
        <v>8.8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98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>
      <c r="A72" s="23" t="s">
        <v>160</v>
      </c>
      <c r="B72" s="19">
        <v>8.85</v>
      </c>
      <c r="C72" s="19">
        <v>18.4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99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>
      <c r="A73" s="23" t="s">
        <v>129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100</v>
      </c>
      <c r="L73" s="19">
        <v>9.2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>
      <c r="A74" s="23" t="s">
        <v>161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101</v>
      </c>
      <c r="L74" s="19">
        <v>9.3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>
      <c r="A75" s="23" t="s">
        <v>227</v>
      </c>
      <c r="B75" s="28">
        <v>9.01</v>
      </c>
      <c r="C75" s="28">
        <v>19.01</v>
      </c>
      <c r="D75" s="29">
        <v>0</v>
      </c>
      <c r="E75" s="28"/>
      <c r="F75" s="28"/>
      <c r="G75" s="28"/>
      <c r="H75" s="28"/>
      <c r="I75" s="30"/>
      <c r="J75" s="50"/>
      <c r="K75" s="23" t="s">
        <v>228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5" activePane="bottomLeft" state="frozen"/>
      <selection pane="topLeft" activeCell="C1" sqref="C1"/>
      <selection pane="bottomLeft" activeCell="M76" sqref="M76"/>
    </sheetView>
  </sheetViews>
  <sheetFormatPr defaultColWidth="8.7109375" defaultRowHeight="15" customHeight="1"/>
  <cols>
    <col min="1" max="9" width="8.00390625" style="2" customWidth="1"/>
    <col min="10" max="10" width="3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229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34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ht="15">
      <c r="A6" s="17" t="s">
        <v>230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35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ht="15">
      <c r="A7" s="17" t="s">
        <v>231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36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ht="15">
      <c r="A8" s="17" t="s">
        <v>232</v>
      </c>
      <c r="B8" s="18">
        <v>6.4</v>
      </c>
      <c r="C8" s="18">
        <v>11.6</v>
      </c>
      <c r="D8" s="34">
        <v>67</v>
      </c>
      <c r="E8" s="18">
        <v>4.4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37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ht="15">
      <c r="A9" s="17" t="s">
        <v>233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38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ht="15">
      <c r="A10" s="17" t="s">
        <v>234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39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ht="15">
      <c r="A11" s="17" t="s">
        <v>179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40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ht="15">
      <c r="A12" s="17" t="s">
        <v>180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41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ht="15">
      <c r="A13" s="17" t="s">
        <v>181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42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ht="15">
      <c r="A14" s="17" t="s">
        <v>182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155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ht="15">
      <c r="A15" s="17" t="s">
        <v>183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156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ht="15">
      <c r="A16" s="17" t="s">
        <v>34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45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ht="15">
      <c r="A17" s="17" t="s">
        <v>184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46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ht="15">
      <c r="A18" s="17" t="s">
        <v>185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47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ht="15">
      <c r="A19" s="17" t="s">
        <v>36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48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ht="15">
      <c r="A20" s="17" t="s">
        <v>152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49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ht="15">
      <c r="A21" s="17" t="s">
        <v>186</v>
      </c>
      <c r="B21" s="18">
        <v>6.88</v>
      </c>
      <c r="C21" s="18">
        <v>12.8</v>
      </c>
      <c r="D21" s="34">
        <v>54</v>
      </c>
      <c r="E21" s="18">
        <v>8.8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50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ht="15">
      <c r="A22" s="17" t="s">
        <v>37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51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ht="15">
      <c r="A23" s="17" t="s">
        <v>163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52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ht="15">
      <c r="A24" s="17" t="s">
        <v>153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53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ht="15">
      <c r="A25" s="17" t="s">
        <v>38</v>
      </c>
      <c r="B25" s="18">
        <v>7</v>
      </c>
      <c r="C25" s="18">
        <v>13</v>
      </c>
      <c r="D25" s="34">
        <v>50</v>
      </c>
      <c r="E25" s="18">
        <v>9.8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54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ht="15">
      <c r="A26" s="17" t="s">
        <v>154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55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ht="15">
      <c r="A27" s="17" t="s">
        <v>187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56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ht="15">
      <c r="A28" s="17" t="s">
        <v>39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57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ht="15">
      <c r="A29" s="17" t="s">
        <v>164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58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ht="15">
      <c r="A30" s="17" t="s">
        <v>40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59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ht="15">
      <c r="A31" s="17" t="s">
        <v>104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168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ht="15">
      <c r="A32" s="17" t="s">
        <v>41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109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ht="15">
      <c r="A33" s="17" t="s">
        <v>188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169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ht="15">
      <c r="A34" s="17" t="s">
        <v>42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170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ht="15">
      <c r="A35" s="17" t="s">
        <v>165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110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ht="15">
      <c r="A36" s="17" t="s">
        <v>155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111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ht="15">
      <c r="A37" s="17" t="s">
        <v>105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112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ht="15">
      <c r="A38" s="17" t="s">
        <v>156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113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ht="15">
      <c r="A39" s="17" t="s">
        <v>189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114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ht="15">
      <c r="A40" s="17" t="s">
        <v>45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115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16.4</v>
      </c>
      <c r="S40" s="35">
        <v>36</v>
      </c>
    </row>
    <row r="41" spans="1:19" ht="15">
      <c r="A41" s="17" t="s">
        <v>166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116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ht="15">
      <c r="A42" s="17" t="s">
        <v>46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117</v>
      </c>
      <c r="L42" s="18">
        <v>7.84</v>
      </c>
      <c r="M42" s="18">
        <v>16.1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ht="15">
      <c r="A43" s="17" t="s">
        <v>47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118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17.4</v>
      </c>
      <c r="S43" s="35">
        <v>39</v>
      </c>
    </row>
    <row r="44" spans="1:19" ht="15">
      <c r="A44" s="17" t="s">
        <v>48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119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ht="15">
      <c r="A45" s="17" t="s">
        <v>49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74</v>
      </c>
      <c r="L45" s="18">
        <v>7.94</v>
      </c>
      <c r="M45" s="18">
        <v>16.4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ht="15">
      <c r="A46" s="17" t="s">
        <v>50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16.4</v>
      </c>
      <c r="I46" s="35">
        <v>42</v>
      </c>
      <c r="J46" s="51"/>
      <c r="K46" s="17" t="s">
        <v>75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18.4</v>
      </c>
      <c r="S46" s="35">
        <v>42</v>
      </c>
    </row>
    <row r="47" spans="1:19" ht="15">
      <c r="A47" s="17" t="s">
        <v>51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76</v>
      </c>
      <c r="L47" s="18">
        <v>8</v>
      </c>
      <c r="M47" s="18">
        <v>16.6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ht="15">
      <c r="A48" s="17" t="s">
        <v>52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77</v>
      </c>
      <c r="L48" s="18">
        <v>8.04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ht="15">
      <c r="A49" s="17" t="s">
        <v>53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17.4</v>
      </c>
      <c r="I49" s="35">
        <v>45</v>
      </c>
      <c r="J49" s="51"/>
      <c r="K49" s="17" t="s">
        <v>78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19.4</v>
      </c>
      <c r="S49" s="35">
        <v>45</v>
      </c>
    </row>
    <row r="50" spans="1:19" ht="15">
      <c r="A50" s="17" t="s">
        <v>54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37.8</v>
      </c>
      <c r="H50" s="18">
        <v>17.8</v>
      </c>
      <c r="I50" s="35">
        <v>46</v>
      </c>
      <c r="J50" s="51"/>
      <c r="K50" s="17" t="s">
        <v>79</v>
      </c>
      <c r="L50" s="18">
        <v>8.1</v>
      </c>
      <c r="M50" s="18">
        <v>16.9</v>
      </c>
      <c r="N50" s="34">
        <v>25</v>
      </c>
      <c r="O50" s="18">
        <v>30.8</v>
      </c>
      <c r="P50" s="18">
        <v>216</v>
      </c>
      <c r="Q50" s="18">
        <v>32.8</v>
      </c>
      <c r="R50" s="18">
        <v>19.8</v>
      </c>
      <c r="S50" s="35">
        <v>46</v>
      </c>
    </row>
    <row r="51" spans="1:19" ht="15">
      <c r="A51" s="17" t="s">
        <v>56</v>
      </c>
      <c r="B51" s="18">
        <v>7.74</v>
      </c>
      <c r="C51" s="18">
        <v>14.2</v>
      </c>
      <c r="D51" s="34">
        <v>24</v>
      </c>
      <c r="E51" s="18">
        <v>16.4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80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ht="15">
      <c r="A52" s="17" t="s">
        <v>59</v>
      </c>
      <c r="B52" s="18">
        <v>7.78</v>
      </c>
      <c r="C52" s="18">
        <v>14.3</v>
      </c>
      <c r="D52" s="34">
        <v>23</v>
      </c>
      <c r="E52" s="18">
        <v>16.6</v>
      </c>
      <c r="F52" s="18">
        <v>243</v>
      </c>
      <c r="G52" s="18">
        <v>38.4</v>
      </c>
      <c r="H52" s="18">
        <v>18.4</v>
      </c>
      <c r="I52" s="35">
        <v>48</v>
      </c>
      <c r="J52" s="51"/>
      <c r="K52" s="17" t="s">
        <v>81</v>
      </c>
      <c r="L52" s="18">
        <v>8.18</v>
      </c>
      <c r="M52" s="18">
        <v>17.1</v>
      </c>
      <c r="N52" s="34">
        <v>23</v>
      </c>
      <c r="O52" s="18">
        <v>31.4</v>
      </c>
      <c r="P52" s="18">
        <v>218</v>
      </c>
      <c r="Q52" s="18">
        <v>33.4</v>
      </c>
      <c r="R52" s="18">
        <v>20.4</v>
      </c>
      <c r="S52" s="35">
        <v>48</v>
      </c>
    </row>
    <row r="53" spans="1:19" ht="15">
      <c r="A53" s="17" t="s">
        <v>61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38.8</v>
      </c>
      <c r="H53" s="18">
        <v>18.8</v>
      </c>
      <c r="I53" s="35">
        <v>49</v>
      </c>
      <c r="J53" s="51"/>
      <c r="K53" s="17" t="s">
        <v>82</v>
      </c>
      <c r="L53" s="18">
        <v>8.2</v>
      </c>
      <c r="M53" s="18">
        <v>17.2</v>
      </c>
      <c r="N53" s="34">
        <v>22</v>
      </c>
      <c r="O53" s="18">
        <v>31.8</v>
      </c>
      <c r="P53" s="18">
        <v>219</v>
      </c>
      <c r="Q53" s="18">
        <v>33.8</v>
      </c>
      <c r="R53" s="18">
        <v>20.8</v>
      </c>
      <c r="S53" s="35">
        <v>49</v>
      </c>
    </row>
    <row r="54" spans="1:19" ht="15">
      <c r="A54" s="17" t="s">
        <v>169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83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ht="15">
      <c r="A55" s="17" t="s">
        <v>64</v>
      </c>
      <c r="B55" s="18">
        <v>7.88</v>
      </c>
      <c r="C55" s="18">
        <v>14.6</v>
      </c>
      <c r="D55" s="34">
        <v>20</v>
      </c>
      <c r="E55" s="18">
        <v>17.4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84</v>
      </c>
      <c r="L55" s="18">
        <v>8.3</v>
      </c>
      <c r="M55" s="18">
        <v>17.4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ht="15">
      <c r="A56" s="17" t="s">
        <v>111</v>
      </c>
      <c r="B56" s="18">
        <v>7.9</v>
      </c>
      <c r="C56" s="18">
        <v>14.7</v>
      </c>
      <c r="D56" s="34">
        <v>19</v>
      </c>
      <c r="E56" s="18">
        <v>17.6</v>
      </c>
      <c r="F56" s="18">
        <v>247</v>
      </c>
      <c r="G56" s="18">
        <v>39.8</v>
      </c>
      <c r="H56" s="18">
        <v>20</v>
      </c>
      <c r="I56" s="35">
        <v>52</v>
      </c>
      <c r="J56" s="51"/>
      <c r="K56" s="17" t="s">
        <v>122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34.8</v>
      </c>
      <c r="R56" s="18">
        <v>22</v>
      </c>
      <c r="S56" s="35">
        <v>52</v>
      </c>
    </row>
    <row r="57" spans="1:19" ht="15">
      <c r="A57" s="17" t="s">
        <v>67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123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ht="15">
      <c r="A58" s="17" t="s">
        <v>114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124</v>
      </c>
      <c r="L58" s="18">
        <v>8.45</v>
      </c>
      <c r="M58" s="18">
        <v>17.9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ht="15">
      <c r="A59" s="17" t="s">
        <v>70</v>
      </c>
      <c r="B59" s="18">
        <v>8</v>
      </c>
      <c r="C59" s="18">
        <v>15</v>
      </c>
      <c r="D59" s="34">
        <v>16</v>
      </c>
      <c r="E59" s="18">
        <v>18.4</v>
      </c>
      <c r="F59" s="18">
        <v>250</v>
      </c>
      <c r="G59" s="18">
        <v>40.8</v>
      </c>
      <c r="H59" s="18">
        <v>21.5</v>
      </c>
      <c r="I59" s="35">
        <v>55</v>
      </c>
      <c r="J59" s="51"/>
      <c r="K59" s="17" t="s">
        <v>87</v>
      </c>
      <c r="L59" s="18">
        <v>8.5</v>
      </c>
      <c r="M59" s="18">
        <v>18.1</v>
      </c>
      <c r="N59" s="34">
        <v>16</v>
      </c>
      <c r="O59" s="18">
        <v>35</v>
      </c>
      <c r="P59" s="18">
        <v>228</v>
      </c>
      <c r="Q59" s="18">
        <v>35.8</v>
      </c>
      <c r="R59" s="18">
        <v>23.5</v>
      </c>
      <c r="S59" s="35">
        <v>55</v>
      </c>
    </row>
    <row r="60" spans="1:19" ht="15">
      <c r="A60" s="17" t="s">
        <v>72</v>
      </c>
      <c r="B60" s="18">
        <v>8.05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125</v>
      </c>
      <c r="L60" s="18">
        <v>8.55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ht="15">
      <c r="A61" s="17" t="s">
        <v>222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171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ht="15">
      <c r="A62" s="17" t="s">
        <v>75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172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ht="15">
      <c r="A63" s="17" t="s">
        <v>199</v>
      </c>
      <c r="B63" s="18">
        <v>8.2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128</v>
      </c>
      <c r="L63" s="18">
        <v>8.7</v>
      </c>
      <c r="M63" s="18">
        <v>18.9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ht="15">
      <c r="A64" s="17" t="s">
        <v>235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173</v>
      </c>
      <c r="L64" s="18">
        <v>8.75</v>
      </c>
      <c r="M64" s="18">
        <v>19.1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ht="15">
      <c r="A65" s="17" t="s">
        <v>79</v>
      </c>
      <c r="B65" s="18">
        <v>8.3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161</v>
      </c>
      <c r="L65" s="18">
        <v>8.8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ht="15">
      <c r="A66" s="17" t="s">
        <v>202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174</v>
      </c>
      <c r="L66" s="18">
        <v>8.85</v>
      </c>
      <c r="M66" s="18">
        <v>19.6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ht="15">
      <c r="A67" s="17" t="s">
        <v>236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175</v>
      </c>
      <c r="L67" s="18">
        <v>8.9</v>
      </c>
      <c r="M67" s="18">
        <v>19.9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ht="15">
      <c r="A68" s="17" t="s">
        <v>83</v>
      </c>
      <c r="B68" s="18">
        <v>8.45</v>
      </c>
      <c r="C68" s="18">
        <v>16.4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176</v>
      </c>
      <c r="L68" s="18">
        <v>8.95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ht="15">
      <c r="A69" s="17" t="s">
        <v>205</v>
      </c>
      <c r="B69" s="18">
        <v>8.5</v>
      </c>
      <c r="C69" s="18">
        <v>16.6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177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ht="15">
      <c r="A70" s="17" t="s">
        <v>237</v>
      </c>
      <c r="B70" s="18">
        <v>8.55</v>
      </c>
      <c r="C70" s="18">
        <v>16.9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97</v>
      </c>
      <c r="L70" s="18">
        <v>9.05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ht="15">
      <c r="A71" s="17" t="s">
        <v>196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98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ht="15">
      <c r="A72" s="17" t="s">
        <v>125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99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ht="15">
      <c r="A73" s="17" t="s">
        <v>89</v>
      </c>
      <c r="B73" s="18">
        <v>8.7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100</v>
      </c>
      <c r="L73" s="18">
        <v>9.2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160</v>
      </c>
      <c r="B74" s="18">
        <v>8.8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101</v>
      </c>
      <c r="L74" s="18">
        <v>9.3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238</v>
      </c>
      <c r="B75" s="27">
        <v>8.81</v>
      </c>
      <c r="C75" s="18">
        <v>18.1</v>
      </c>
      <c r="D75" s="37">
        <v>0</v>
      </c>
      <c r="E75" s="27"/>
      <c r="F75" s="27"/>
      <c r="G75" s="27"/>
      <c r="H75" s="27"/>
      <c r="I75" s="38"/>
      <c r="J75" s="51"/>
      <c r="K75" s="17" t="s">
        <v>228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dcterms:created xsi:type="dcterms:W3CDTF">2015-03-16T06:54:42Z</dcterms:created>
  <dcterms:modified xsi:type="dcterms:W3CDTF">2019-12-17T04:58:28Z</dcterms:modified>
  <cp:category/>
  <cp:version/>
  <cp:contentType/>
  <cp:contentStatus/>
</cp:coreProperties>
</file>